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it8924\Desktop\"/>
    </mc:Choice>
  </mc:AlternateContent>
  <bookViews>
    <workbookView xWindow="0" yWindow="0" windowWidth="28800" windowHeight="13845"/>
  </bookViews>
  <sheets>
    <sheet name="FY16 SRI Distribution" sheetId="1" r:id="rId1"/>
  </sheets>
  <externalReferences>
    <externalReference r:id="rId2"/>
  </externalReferences>
  <definedNames>
    <definedName name="_xlnm._FilterDatabase" localSheetId="0" hidden="1">'FY16 SRI Distribution'!$A$4:$F$66</definedName>
    <definedName name="_PG29">#REF!</definedName>
    <definedName name="Comm_Amounts">#REF!</definedName>
    <definedName name="Comm_Codes">#REF!</definedName>
    <definedName name="_xlnm.Print_Area" localSheetId="0">'FY16 SRI Distribution'!$A$1:$G$66</definedName>
    <definedName name="_xlnm.Print_Titles" localSheetId="0">'FY16 SRI Distribution'!$1:$3</definedName>
    <definedName name="PROF">#REF!</definedName>
    <definedName name="RCR_Sal_Amounts">#REF!</definedName>
    <definedName name="RCR_Sal_Codes">#REF!</definedName>
    <definedName name="STATEMENT_MONTH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B61" i="1"/>
  <c r="B56" i="1"/>
  <c r="F53" i="1"/>
  <c r="F47" i="1"/>
  <c r="B45" i="1"/>
  <c r="F44" i="1"/>
  <c r="F37" i="1"/>
  <c r="F33" i="1"/>
  <c r="F27" i="1"/>
  <c r="F16" i="1"/>
  <c r="B14" i="1"/>
  <c r="B9" i="1"/>
  <c r="F5" i="1"/>
  <c r="B5" i="1"/>
  <c r="F66" i="1" l="1"/>
  <c r="G5" i="1" s="1"/>
  <c r="G37" i="1"/>
  <c r="G41" i="1"/>
  <c r="C57" i="1"/>
  <c r="G19" i="1"/>
  <c r="G50" i="1"/>
  <c r="G23" i="1" l="1"/>
  <c r="G45" i="1"/>
  <c r="C5" i="1"/>
  <c r="C22" i="1"/>
  <c r="G12" i="1"/>
  <c r="C59" i="1"/>
  <c r="C61" i="1"/>
  <c r="C64" i="1"/>
  <c r="C7" i="1"/>
  <c r="G16" i="1"/>
  <c r="G13" i="1"/>
  <c r="G8" i="1"/>
  <c r="G42" i="1"/>
  <c r="C53" i="1"/>
  <c r="G44" i="1"/>
  <c r="C26" i="1"/>
  <c r="C15" i="1"/>
  <c r="C48" i="1"/>
  <c r="G28" i="1"/>
  <c r="G20" i="1"/>
  <c r="G49" i="1"/>
  <c r="C19" i="1"/>
  <c r="G27" i="1"/>
  <c r="G35" i="1"/>
  <c r="G9" i="1"/>
  <c r="G22" i="1"/>
  <c r="C14" i="1"/>
  <c r="G54" i="1"/>
  <c r="C25" i="1"/>
  <c r="C38" i="1"/>
  <c r="C31" i="1"/>
  <c r="G18" i="1"/>
  <c r="G51" i="1"/>
  <c r="G21" i="1"/>
  <c r="G38" i="1"/>
  <c r="C32" i="1"/>
  <c r="C9" i="1"/>
  <c r="G6" i="1"/>
  <c r="C12" i="1"/>
  <c r="C11" i="1"/>
  <c r="C65" i="1"/>
  <c r="G14" i="1"/>
  <c r="C52" i="1"/>
  <c r="C51" i="1"/>
  <c r="C21" i="1"/>
  <c r="C34" i="1"/>
  <c r="C24" i="1"/>
  <c r="G10" i="1"/>
  <c r="C33" i="1"/>
  <c r="G17" i="1"/>
  <c r="G30" i="1"/>
  <c r="C28" i="1"/>
  <c r="G47" i="1"/>
  <c r="G7" i="1"/>
  <c r="C37" i="1"/>
  <c r="C29" i="1"/>
  <c r="C6" i="1"/>
  <c r="C42" i="1"/>
  <c r="C35" i="1"/>
  <c r="C27" i="1"/>
  <c r="G11" i="1"/>
  <c r="G55" i="1"/>
  <c r="G40" i="1"/>
  <c r="C41" i="1"/>
  <c r="G25" i="1"/>
  <c r="C10" i="1"/>
  <c r="C46" i="1"/>
  <c r="C47" i="1"/>
  <c r="C39" i="1"/>
  <c r="C36" i="1"/>
  <c r="G33" i="1"/>
  <c r="G53" i="1"/>
  <c r="G31" i="1"/>
  <c r="C17" i="1"/>
  <c r="C30" i="1"/>
  <c r="C20" i="1"/>
  <c r="G48" i="1"/>
  <c r="G24" i="1"/>
  <c r="C58" i="1"/>
  <c r="C23" i="1"/>
  <c r="C63" i="1"/>
  <c r="G39" i="1"/>
  <c r="C66" i="1"/>
  <c r="G34" i="1"/>
  <c r="C16" i="1"/>
  <c r="C62" i="1"/>
  <c r="C56" i="1"/>
  <c r="C49" i="1"/>
  <c r="G29" i="1"/>
  <c r="C18" i="1"/>
  <c r="C50" i="1"/>
  <c r="C54" i="1"/>
  <c r="C43" i="1"/>
  <c r="C40" i="1"/>
  <c r="C45" i="1"/>
  <c r="G66" i="1" l="1"/>
</calcChain>
</file>

<file path=xl/sharedStrings.xml><?xml version="1.0" encoding="utf-8"?>
<sst xmlns="http://schemas.openxmlformats.org/spreadsheetml/2006/main" count="104" uniqueCount="99">
  <si>
    <t>SRI DISTRIBUTION</t>
  </si>
  <si>
    <t>Based on Indirect Cost Recovered</t>
  </si>
  <si>
    <t>FY 2016</t>
  </si>
  <si>
    <t>Architecture</t>
  </si>
  <si>
    <t>Education</t>
  </si>
  <si>
    <t>CECR</t>
  </si>
  <si>
    <t>Dean Architecture</t>
  </si>
  <si>
    <t>Dean Education</t>
  </si>
  <si>
    <t>Dean Tulsa</t>
  </si>
  <si>
    <t>ARRC</t>
  </si>
  <si>
    <t>Educational Leadership</t>
  </si>
  <si>
    <t>Educational Psychology</t>
  </si>
  <si>
    <t>Deans ARRC (AGS)</t>
  </si>
  <si>
    <t>Educational Psychology - Tulsa</t>
  </si>
  <si>
    <t>Deans ARRC (ENGR)</t>
  </si>
  <si>
    <t>Instructional Leadership</t>
  </si>
  <si>
    <t>Instructional Leadership Tulsa</t>
  </si>
  <si>
    <t>Arts and Sciences</t>
  </si>
  <si>
    <t>Zarrow</t>
  </si>
  <si>
    <t>A&amp;S - Tulsa</t>
  </si>
  <si>
    <t>Anthropology</t>
  </si>
  <si>
    <t>Engineering</t>
  </si>
  <si>
    <t>Archeological Survey</t>
  </si>
  <si>
    <t>AME</t>
  </si>
  <si>
    <t>Biological Survey</t>
  </si>
  <si>
    <t>BME</t>
  </si>
  <si>
    <t>Biology</t>
  </si>
  <si>
    <t>CBME</t>
  </si>
  <si>
    <t>CASR</t>
  </si>
  <si>
    <t>CEES</t>
  </si>
  <si>
    <t>Chemistry</t>
  </si>
  <si>
    <t>CS</t>
  </si>
  <si>
    <t>Classics</t>
  </si>
  <si>
    <t>Dean Engineering</t>
  </si>
  <si>
    <t>Communications</t>
  </si>
  <si>
    <t>ECE</t>
  </si>
  <si>
    <t>Confucius Institute</t>
  </si>
  <si>
    <t>ECE-Tulsa</t>
  </si>
  <si>
    <t>CRCM</t>
  </si>
  <si>
    <t>ISE</t>
  </si>
  <si>
    <t>Dean of A&amp;S</t>
  </si>
  <si>
    <t>EAI Tulsa</t>
  </si>
  <si>
    <t>Executive Affairs</t>
  </si>
  <si>
    <t>Health and Exercise Sciences</t>
  </si>
  <si>
    <t>Athletics</t>
  </si>
  <si>
    <t>History of Science</t>
  </si>
  <si>
    <t>CCEW</t>
  </si>
  <si>
    <t>Human Relations-Tulsa</t>
  </si>
  <si>
    <t>VP Executive Affairs</t>
  </si>
  <si>
    <t>Institute for Environmental Genomics</t>
  </si>
  <si>
    <t>Vice President IT</t>
  </si>
  <si>
    <t>Library Science</t>
  </si>
  <si>
    <t>Mathematics</t>
  </si>
  <si>
    <t>International Studies</t>
  </si>
  <si>
    <t>Micro Plant -Biology</t>
  </si>
  <si>
    <t>International Area Studies</t>
  </si>
  <si>
    <t>Modern Languages</t>
  </si>
  <si>
    <t>International Studies Dean</t>
  </si>
  <si>
    <t>Physics and Astronomy</t>
  </si>
  <si>
    <t>Political Science</t>
  </si>
  <si>
    <t>Provost Direct</t>
  </si>
  <si>
    <t>POLL</t>
  </si>
  <si>
    <t>ISHF</t>
  </si>
  <si>
    <t>Psychology</t>
  </si>
  <si>
    <t>Sam Noble Museum</t>
  </si>
  <si>
    <t>Social Work</t>
  </si>
  <si>
    <t>Press</t>
  </si>
  <si>
    <t>Social Work - Tulsa</t>
  </si>
  <si>
    <t>Sociology</t>
  </si>
  <si>
    <t>Threshold</t>
  </si>
  <si>
    <t>Women's Studies</t>
  </si>
  <si>
    <t>University Libraries</t>
  </si>
  <si>
    <t>Atmospheric and Geographic Science</t>
  </si>
  <si>
    <t>Library</t>
  </si>
  <si>
    <t>CAPS</t>
  </si>
  <si>
    <t>Center for Spatial Analysis</t>
  </si>
  <si>
    <t>Vice President Research</t>
  </si>
  <si>
    <t>CIMMS</t>
  </si>
  <si>
    <t>CCE-CECHINA</t>
  </si>
  <si>
    <t>Climate Sciences Center</t>
  </si>
  <si>
    <t>CRPDE</t>
  </si>
  <si>
    <t>Dean AGS</t>
  </si>
  <si>
    <t>EML</t>
  </si>
  <si>
    <t>Geography</t>
  </si>
  <si>
    <t>Meteorology</t>
  </si>
  <si>
    <t>Nasa Space Grant Consortium</t>
  </si>
  <si>
    <t>Vice President Student Affairs</t>
  </si>
  <si>
    <t>OCS</t>
  </si>
  <si>
    <t>Student Life</t>
  </si>
  <si>
    <t>Business</t>
  </si>
  <si>
    <t>Dean Business</t>
  </si>
  <si>
    <t>Finance</t>
  </si>
  <si>
    <t>MIS</t>
  </si>
  <si>
    <t>Earth and Energy</t>
  </si>
  <si>
    <t>Dean of E&amp;E</t>
  </si>
  <si>
    <t>Geology</t>
  </si>
  <si>
    <t>Institute for Energy &amp; the Environment</t>
  </si>
  <si>
    <t>Oklahoma Geological Survey</t>
  </si>
  <si>
    <t>Petroleum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</si>
</sst>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3" fontId="4" fillId="0" borderId="0" xfId="0" applyNumberFormat="1" applyFont="1" applyFill="1" applyAlignment="1">
      <alignment vertical="center"/>
    </xf>
    <xf numFmtId="10" fontId="4" fillId="0" borderId="0" xfId="1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10" fontId="3" fillId="0" borderId="0" xfId="1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10" fontId="6" fillId="0" borderId="1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VPR%20Commits\SRI\FY16\Kristi's%20Prep%20Sheets\FY16%20SRI%20Distribution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6 SRI Distribution"/>
      <sheetName val="Step 1"/>
      <sheetName val="Distribution"/>
      <sheetName val="SRI"/>
      <sheetName val="Contact List"/>
      <sheetName val="dept # list"/>
    </sheetNames>
    <sheetDataSet>
      <sheetData sheetId="0"/>
      <sheetData sheetId="1">
        <row r="98">
          <cell r="C98">
            <v>2736271.6569119296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showGridLines="0" tabSelected="1" zoomScale="115" zoomScaleNormal="115" workbookViewId="0">
      <selection activeCell="E31" sqref="E31"/>
    </sheetView>
  </sheetViews>
  <sheetFormatPr defaultColWidth="11.42578125" defaultRowHeight="12" customHeight="1" x14ac:dyDescent="0.25"/>
  <cols>
    <col min="1" max="1" width="25.7109375" style="24" customWidth="1"/>
    <col min="2" max="2" width="9.7109375" style="25" customWidth="1"/>
    <col min="3" max="3" width="6" style="25" bestFit="1" customWidth="1"/>
    <col min="4" max="4" width="6.7109375" style="2" customWidth="1"/>
    <col min="5" max="5" width="25.7109375" style="2" customWidth="1"/>
    <col min="6" max="6" width="9.7109375" style="2" customWidth="1"/>
    <col min="7" max="7" width="6.85546875" style="2" bestFit="1" customWidth="1"/>
    <col min="8" max="8" width="13.28515625" style="2" bestFit="1" customWidth="1"/>
    <col min="9" max="16384" width="11.42578125" style="2"/>
  </cols>
  <sheetData>
    <row r="1" spans="1:8" ht="12" customHeight="1" x14ac:dyDescent="0.25">
      <c r="A1" s="1" t="s">
        <v>0</v>
      </c>
      <c r="B1" s="1"/>
      <c r="C1" s="1"/>
      <c r="D1" s="1"/>
      <c r="E1" s="1"/>
      <c r="F1" s="1"/>
      <c r="G1" s="1"/>
    </row>
    <row r="2" spans="1:8" ht="12" customHeight="1" x14ac:dyDescent="0.25">
      <c r="A2" s="1" t="s">
        <v>1</v>
      </c>
      <c r="B2" s="1"/>
      <c r="C2" s="1"/>
      <c r="D2" s="1"/>
      <c r="E2" s="1"/>
      <c r="F2" s="1"/>
      <c r="G2" s="1"/>
    </row>
    <row r="3" spans="1:8" ht="12" customHeight="1" x14ac:dyDescent="0.25">
      <c r="A3" s="1" t="s">
        <v>2</v>
      </c>
      <c r="B3" s="1"/>
      <c r="C3" s="1"/>
      <c r="D3" s="1"/>
      <c r="E3" s="1"/>
      <c r="F3" s="1"/>
      <c r="G3" s="1"/>
    </row>
    <row r="4" spans="1:8" ht="12" customHeight="1" x14ac:dyDescent="0.25">
      <c r="A4" s="3"/>
      <c r="B4" s="4"/>
      <c r="C4" s="4"/>
      <c r="E4" s="5"/>
      <c r="F4" s="5"/>
      <c r="G4" s="5"/>
    </row>
    <row r="5" spans="1:8" ht="12" customHeight="1" x14ac:dyDescent="0.25">
      <c r="A5" s="6" t="s">
        <v>3</v>
      </c>
      <c r="B5" s="8">
        <f>SUBTOTAL(9,B6:B7)</f>
        <v>18084.650248255963</v>
      </c>
      <c r="C5" s="9">
        <f>+B5/$F$66</f>
        <v>6.6103941937500927E-3</v>
      </c>
      <c r="D5" s="10"/>
      <c r="E5" s="6" t="s">
        <v>4</v>
      </c>
      <c r="F5" s="8">
        <f>SUBTOTAL(9,F6:F14)</f>
        <v>71584.100313952425</v>
      </c>
      <c r="G5" s="9">
        <f>+F5/$F$66</f>
        <v>2.6165787813663105E-2</v>
      </c>
      <c r="H5" s="11"/>
    </row>
    <row r="6" spans="1:8" ht="12" customHeight="1" x14ac:dyDescent="0.25">
      <c r="A6" s="7" t="s">
        <v>3</v>
      </c>
      <c r="B6" s="12">
        <v>16276.185223430368</v>
      </c>
      <c r="C6" s="13">
        <f>+B6/$F$66</f>
        <v>5.9493547743750845E-3</v>
      </c>
      <c r="D6" s="10"/>
      <c r="E6" s="7" t="s">
        <v>5</v>
      </c>
      <c r="F6" s="12">
        <v>34318.141295706038</v>
      </c>
      <c r="G6" s="13">
        <f>+F6/$F$66</f>
        <v>1.2544143173756316E-2</v>
      </c>
      <c r="H6" s="11"/>
    </row>
    <row r="7" spans="1:8" ht="12" customHeight="1" x14ac:dyDescent="0.25">
      <c r="A7" s="7" t="s">
        <v>6</v>
      </c>
      <c r="B7" s="12">
        <v>1808.4650248255962</v>
      </c>
      <c r="C7" s="13">
        <f>+B7/$F$66</f>
        <v>6.6103941937500931E-4</v>
      </c>
      <c r="D7" s="10"/>
      <c r="E7" s="7" t="s">
        <v>7</v>
      </c>
      <c r="F7" s="12">
        <v>7158.4100313952404</v>
      </c>
      <c r="G7" s="13">
        <f t="shared" ref="G7:G14" si="0">+F7/$F$66</f>
        <v>2.6165787813663098E-3</v>
      </c>
      <c r="H7" s="11"/>
    </row>
    <row r="8" spans="1:8" ht="12" customHeight="1" x14ac:dyDescent="0.25">
      <c r="A8" s="14"/>
      <c r="B8" s="15"/>
      <c r="C8" s="15"/>
      <c r="D8" s="10"/>
      <c r="E8" s="7" t="s">
        <v>8</v>
      </c>
      <c r="F8" s="12">
        <v>9536.8292036427629</v>
      </c>
      <c r="G8" s="13">
        <f t="shared" si="0"/>
        <v>3.4859507664864058E-3</v>
      </c>
      <c r="H8" s="11"/>
    </row>
    <row r="9" spans="1:8" ht="12" customHeight="1" x14ac:dyDescent="0.25">
      <c r="A9" s="6" t="s">
        <v>9</v>
      </c>
      <c r="B9" s="8">
        <f>SUBTOTAL(9,B10:B12)</f>
        <v>84813.958456062304</v>
      </c>
      <c r="C9" s="9">
        <f>+B9/$F$66</f>
        <v>3.1001633475382467E-2</v>
      </c>
      <c r="D9" s="10"/>
      <c r="E9" s="7" t="s">
        <v>10</v>
      </c>
      <c r="F9" s="12">
        <v>1495.4268430111704</v>
      </c>
      <c r="G9" s="13">
        <f t="shared" si="0"/>
        <v>5.4661609622073785E-4</v>
      </c>
      <c r="H9" s="11"/>
    </row>
    <row r="10" spans="1:8" ht="12" customHeight="1" x14ac:dyDescent="0.25">
      <c r="A10" s="7" t="s">
        <v>9</v>
      </c>
      <c r="B10" s="12">
        <v>76332.56261045608</v>
      </c>
      <c r="C10" s="13">
        <f>+B10/$F$66</f>
        <v>2.7901470127844222E-2</v>
      </c>
      <c r="D10" s="10"/>
      <c r="E10" s="7" t="s">
        <v>11</v>
      </c>
      <c r="F10" s="12">
        <v>5553.602793904749</v>
      </c>
      <c r="G10" s="13">
        <f t="shared" si="0"/>
        <v>2.0299814018666252E-3</v>
      </c>
      <c r="H10" s="11"/>
    </row>
    <row r="11" spans="1:8" ht="12" customHeight="1" x14ac:dyDescent="0.25">
      <c r="A11" s="7" t="s">
        <v>12</v>
      </c>
      <c r="B11" s="12">
        <v>4240.6979228031141</v>
      </c>
      <c r="C11" s="13">
        <f>+B11/$F$66</f>
        <v>1.550081673769123E-3</v>
      </c>
      <c r="D11" s="10"/>
      <c r="E11" s="7" t="s">
        <v>13</v>
      </c>
      <c r="F11" s="12">
        <v>550.80081092772252</v>
      </c>
      <c r="G11" s="13">
        <f t="shared" si="0"/>
        <v>2.0133153986876741E-4</v>
      </c>
      <c r="H11" s="11"/>
    </row>
    <row r="12" spans="1:8" ht="12" customHeight="1" x14ac:dyDescent="0.25">
      <c r="A12" s="7" t="s">
        <v>14</v>
      </c>
      <c r="B12" s="12">
        <v>4240.6979228031141</v>
      </c>
      <c r="C12" s="13">
        <f>+B12/$F$66</f>
        <v>1.550081673769123E-3</v>
      </c>
      <c r="D12" s="10"/>
      <c r="E12" s="7" t="s">
        <v>15</v>
      </c>
      <c r="F12" s="12">
        <v>1193.6373199667159</v>
      </c>
      <c r="G12" s="13">
        <f t="shared" si="0"/>
        <v>4.3630444056347355E-4</v>
      </c>
      <c r="H12" s="11"/>
    </row>
    <row r="13" spans="1:8" ht="12" customHeight="1" x14ac:dyDescent="0.25">
      <c r="A13" s="14"/>
      <c r="B13" s="15"/>
      <c r="C13" s="15"/>
      <c r="D13" s="10"/>
      <c r="E13" s="7" t="s">
        <v>16</v>
      </c>
      <c r="F13" s="12">
        <v>10978.008522793987</v>
      </c>
      <c r="G13" s="13">
        <f t="shared" si="0"/>
        <v>4.0127380293138249E-3</v>
      </c>
      <c r="H13" s="11"/>
    </row>
    <row r="14" spans="1:8" ht="12" customHeight="1" x14ac:dyDescent="0.25">
      <c r="A14" s="6" t="s">
        <v>17</v>
      </c>
      <c r="B14" s="8">
        <f>SUBTOTAL(9,B15:B43)</f>
        <v>983875.06523427973</v>
      </c>
      <c r="C14" s="9">
        <f>+B14/$F$66</f>
        <v>0.35963106442865195</v>
      </c>
      <c r="D14" s="10"/>
      <c r="E14" s="7" t="s">
        <v>18</v>
      </c>
      <c r="F14" s="12">
        <v>799.24349260404392</v>
      </c>
      <c r="G14" s="13">
        <f t="shared" si="0"/>
        <v>2.9214358422064736E-4</v>
      </c>
      <c r="H14" s="11"/>
    </row>
    <row r="15" spans="1:8" ht="12" customHeight="1" x14ac:dyDescent="0.25">
      <c r="A15" s="7" t="s">
        <v>19</v>
      </c>
      <c r="B15" s="12">
        <v>104.86926665399453</v>
      </c>
      <c r="C15" s="13">
        <f>+B15/$F$66</f>
        <v>3.8332352678993545E-5</v>
      </c>
      <c r="D15" s="10"/>
      <c r="E15" s="14"/>
      <c r="F15" s="12"/>
      <c r="G15" s="12"/>
      <c r="H15" s="11"/>
    </row>
    <row r="16" spans="1:8" ht="12" customHeight="1" x14ac:dyDescent="0.25">
      <c r="A16" s="7" t="s">
        <v>20</v>
      </c>
      <c r="B16" s="12">
        <v>20083.497923718747</v>
      </c>
      <c r="C16" s="13">
        <f>+B16/$F$66</f>
        <v>7.3410232568885576E-3</v>
      </c>
      <c r="D16" s="10"/>
      <c r="E16" s="6" t="s">
        <v>21</v>
      </c>
      <c r="F16" s="8">
        <f>SUBTOTAL(9,F17:F25)</f>
        <v>446907.92270703113</v>
      </c>
      <c r="G16" s="9">
        <f>+F16/$F$66</f>
        <v>0.16335607804681615</v>
      </c>
      <c r="H16" s="11"/>
    </row>
    <row r="17" spans="1:8" ht="12" customHeight="1" x14ac:dyDescent="0.25">
      <c r="A17" s="7" t="s">
        <v>22</v>
      </c>
      <c r="B17" s="12">
        <v>26380.277480871828</v>
      </c>
      <c r="C17" s="13">
        <f>+B17/$F$66</f>
        <v>9.6426544442510635E-3</v>
      </c>
      <c r="D17" s="10"/>
      <c r="E17" s="7" t="s">
        <v>23</v>
      </c>
      <c r="F17" s="12">
        <v>26307.252073684114</v>
      </c>
      <c r="G17" s="13">
        <f>+F17/$F$66</f>
        <v>9.6159618225501575E-3</v>
      </c>
      <c r="H17" s="11"/>
    </row>
    <row r="18" spans="1:8" ht="12" customHeight="1" x14ac:dyDescent="0.25">
      <c r="A18" s="7" t="s">
        <v>24</v>
      </c>
      <c r="B18" s="12">
        <v>41559.398042244531</v>
      </c>
      <c r="C18" s="13">
        <f>+B18/$F$66</f>
        <v>1.5191004511723743E-2</v>
      </c>
      <c r="D18" s="10"/>
      <c r="E18" s="7" t="s">
        <v>25</v>
      </c>
      <c r="F18" s="12">
        <v>4744.95216796356</v>
      </c>
      <c r="G18" s="13">
        <f t="shared" ref="G18:G25" si="1">+F18/$F$66</f>
        <v>1.734399273978389E-3</v>
      </c>
      <c r="H18" s="11"/>
    </row>
    <row r="19" spans="1:8" ht="12" customHeight="1" x14ac:dyDescent="0.25">
      <c r="A19" s="7" t="s">
        <v>26</v>
      </c>
      <c r="B19" s="12">
        <v>52093.652113312492</v>
      </c>
      <c r="C19" s="13">
        <f>+B19/$F$66</f>
        <v>1.9041539135891627E-2</v>
      </c>
      <c r="D19" s="10"/>
      <c r="E19" s="7" t="s">
        <v>27</v>
      </c>
      <c r="F19" s="12">
        <v>90129.512697150145</v>
      </c>
      <c r="G19" s="13">
        <f t="shared" si="1"/>
        <v>3.2944602148234699E-2</v>
      </c>
      <c r="H19" s="11"/>
    </row>
    <row r="20" spans="1:8" ht="12" customHeight="1" x14ac:dyDescent="0.25">
      <c r="A20" s="7" t="s">
        <v>28</v>
      </c>
      <c r="B20" s="12">
        <v>27019.412705809365</v>
      </c>
      <c r="C20" s="13">
        <f>+B20/$F$66</f>
        <v>9.876274432580984E-3</v>
      </c>
      <c r="D20" s="10"/>
      <c r="E20" s="7" t="s">
        <v>29</v>
      </c>
      <c r="F20" s="12">
        <v>83591</v>
      </c>
      <c r="G20" s="13">
        <f t="shared" si="1"/>
        <v>3.0554611422637407E-2</v>
      </c>
      <c r="H20" s="11"/>
    </row>
    <row r="21" spans="1:8" ht="12" customHeight="1" x14ac:dyDescent="0.25">
      <c r="A21" s="7" t="s">
        <v>30</v>
      </c>
      <c r="B21" s="12">
        <v>221792.30030501721</v>
      </c>
      <c r="C21" s="13">
        <f>+B21/$F$66</f>
        <v>8.1070660147057758E-2</v>
      </c>
      <c r="D21" s="10"/>
      <c r="E21" s="7" t="s">
        <v>31</v>
      </c>
      <c r="F21" s="12">
        <v>29328.063865250184</v>
      </c>
      <c r="G21" s="13">
        <f t="shared" si="1"/>
        <v>1.0720144455515697E-2</v>
      </c>
      <c r="H21" s="11"/>
    </row>
    <row r="22" spans="1:8" ht="12" customHeight="1" x14ac:dyDescent="0.25">
      <c r="A22" s="7" t="s">
        <v>32</v>
      </c>
      <c r="B22" s="12">
        <v>1477.0676811598391</v>
      </c>
      <c r="C22" s="13">
        <f>+B22/$F$66</f>
        <v>5.3990536113666498E-4</v>
      </c>
      <c r="D22" s="10"/>
      <c r="E22" s="7" t="s">
        <v>33</v>
      </c>
      <c r="F22" s="12">
        <v>56359.632081577729</v>
      </c>
      <c r="G22" s="13">
        <f t="shared" si="1"/>
        <v>2.0600862032699889E-2</v>
      </c>
      <c r="H22" s="11"/>
    </row>
    <row r="23" spans="1:8" ht="12" customHeight="1" x14ac:dyDescent="0.25">
      <c r="A23" s="7" t="s">
        <v>34</v>
      </c>
      <c r="B23" s="12">
        <v>401.52282577836525</v>
      </c>
      <c r="C23" s="13">
        <f>+B23/$F$66</f>
        <v>1.4676668443944069E-4</v>
      </c>
      <c r="D23" s="10"/>
      <c r="E23" s="7" t="s">
        <v>35</v>
      </c>
      <c r="F23" s="12">
        <v>131548.36958221177</v>
      </c>
      <c r="G23" s="13">
        <f t="shared" si="1"/>
        <v>4.8084235334736693E-2</v>
      </c>
      <c r="H23" s="11"/>
    </row>
    <row r="24" spans="1:8" ht="12" customHeight="1" x14ac:dyDescent="0.25">
      <c r="A24" s="7" t="s">
        <v>36</v>
      </c>
      <c r="B24" s="12">
        <v>531.53840158154753</v>
      </c>
      <c r="C24" s="13">
        <f>+B24/$F$66</f>
        <v>1.9429064512368533E-4</v>
      </c>
      <c r="D24" s="10"/>
      <c r="E24" s="7" t="s">
        <v>37</v>
      </c>
      <c r="F24" s="12">
        <v>3945.9319527659495</v>
      </c>
      <c r="G24" s="13">
        <f t="shared" si="1"/>
        <v>1.4423373032615044E-3</v>
      </c>
      <c r="H24" s="11"/>
    </row>
    <row r="25" spans="1:8" ht="12" customHeight="1" x14ac:dyDescent="0.25">
      <c r="A25" s="7" t="s">
        <v>38</v>
      </c>
      <c r="B25" s="12">
        <v>37330.246169225858</v>
      </c>
      <c r="C25" s="13">
        <f>+B25/$F$66</f>
        <v>1.3645143209341851E-2</v>
      </c>
      <c r="D25" s="10"/>
      <c r="E25" s="7" t="s">
        <v>39</v>
      </c>
      <c r="F25" s="12">
        <v>20953.208286427689</v>
      </c>
      <c r="G25" s="13">
        <f t="shared" si="1"/>
        <v>7.6589242532017106E-3</v>
      </c>
      <c r="H25" s="11"/>
    </row>
    <row r="26" spans="1:8" ht="12" customHeight="1" x14ac:dyDescent="0.25">
      <c r="A26" s="7" t="s">
        <v>40</v>
      </c>
      <c r="B26" s="12">
        <v>103460.71955095895</v>
      </c>
      <c r="C26" s="13">
        <f>+B26/$F$66</f>
        <v>3.7817493311313607E-2</v>
      </c>
      <c r="D26" s="10"/>
      <c r="E26" s="7"/>
      <c r="F26" s="12"/>
      <c r="G26" s="12"/>
      <c r="H26" s="11"/>
    </row>
    <row r="27" spans="1:8" ht="12" customHeight="1" x14ac:dyDescent="0.25">
      <c r="A27" s="7" t="s">
        <v>41</v>
      </c>
      <c r="B27" s="12">
        <v>2271.2921651604347</v>
      </c>
      <c r="C27" s="13">
        <f>+B27/$F$66</f>
        <v>8.3021437156820547E-4</v>
      </c>
      <c r="D27" s="10"/>
      <c r="E27" s="6" t="s">
        <v>42</v>
      </c>
      <c r="F27" s="8">
        <f>SUBTOTAL(9,F28:F31)</f>
        <v>10694.710055685129</v>
      </c>
      <c r="G27" s="9">
        <f>+F27/$F$66</f>
        <v>3.9091853193433737E-3</v>
      </c>
      <c r="H27" s="11"/>
    </row>
    <row r="28" spans="1:8" ht="12" customHeight="1" x14ac:dyDescent="0.25">
      <c r="A28" s="7" t="s">
        <v>43</v>
      </c>
      <c r="B28" s="12">
        <v>219.80396483296164</v>
      </c>
      <c r="C28" s="13">
        <f>+B28/$F$66</f>
        <v>8.0343873558471612E-5</v>
      </c>
      <c r="D28" s="10"/>
      <c r="E28" s="7" t="s">
        <v>44</v>
      </c>
      <c r="F28" s="12">
        <v>3373.95307219492</v>
      </c>
      <c r="G28" s="13">
        <f>+F28/$F$66</f>
        <v>1.2332646466620746E-3</v>
      </c>
      <c r="H28" s="11"/>
    </row>
    <row r="29" spans="1:8" ht="12" customHeight="1" x14ac:dyDescent="0.25">
      <c r="A29" s="7" t="s">
        <v>45</v>
      </c>
      <c r="B29" s="12">
        <v>3269.5827936299788</v>
      </c>
      <c r="C29" s="13">
        <f>+B29/$F$66</f>
        <v>1.195114686670877E-3</v>
      </c>
      <c r="D29" s="10"/>
      <c r="E29" s="7" t="s">
        <v>46</v>
      </c>
      <c r="F29" s="12">
        <v>48.55336981664302</v>
      </c>
      <c r="G29" s="13">
        <f>+F29/$F$66</f>
        <v>1.7747476977271944E-5</v>
      </c>
      <c r="H29" s="11"/>
    </row>
    <row r="30" spans="1:8" ht="12" customHeight="1" x14ac:dyDescent="0.25">
      <c r="A30" s="7" t="s">
        <v>47</v>
      </c>
      <c r="B30" s="12">
        <v>418.88087305503632</v>
      </c>
      <c r="C30" s="13">
        <f>+B30/$F$66</f>
        <v>1.5311148698510295E-4</v>
      </c>
      <c r="D30" s="10"/>
      <c r="E30" s="7" t="s">
        <v>48</v>
      </c>
      <c r="F30" s="12">
        <v>380.27849355684077</v>
      </c>
      <c r="G30" s="13">
        <f>+F30/$F$66</f>
        <v>1.3900134707103866E-4</v>
      </c>
      <c r="H30" s="11"/>
    </row>
    <row r="31" spans="1:8" ht="12" customHeight="1" x14ac:dyDescent="0.25">
      <c r="A31" s="7" t="s">
        <v>49</v>
      </c>
      <c r="B31" s="12">
        <v>24268.203527327209</v>
      </c>
      <c r="C31" s="13">
        <f>+B31/$F$66</f>
        <v>8.8706383307169592E-3</v>
      </c>
      <c r="D31" s="10"/>
      <c r="E31" s="7" t="s">
        <v>50</v>
      </c>
      <c r="F31" s="12">
        <v>6891.9251201167253</v>
      </c>
      <c r="G31" s="13">
        <f>+F31/$F$66</f>
        <v>2.5191718486329887E-3</v>
      </c>
      <c r="H31" s="11"/>
    </row>
    <row r="32" spans="1:8" ht="12" customHeight="1" x14ac:dyDescent="0.25">
      <c r="A32" s="7" t="s">
        <v>51</v>
      </c>
      <c r="B32" s="12">
        <v>4362.4495572276046</v>
      </c>
      <c r="C32" s="13">
        <f>+B32/$F$66</f>
        <v>1.5945849561788477E-3</v>
      </c>
      <c r="D32" s="10"/>
      <c r="E32" s="14"/>
      <c r="F32" s="12"/>
      <c r="G32" s="12"/>
      <c r="H32" s="11"/>
    </row>
    <row r="33" spans="1:8" ht="12" customHeight="1" x14ac:dyDescent="0.25">
      <c r="A33" s="7" t="s">
        <v>52</v>
      </c>
      <c r="B33" s="12">
        <v>8218.4395566753519</v>
      </c>
      <c r="C33" s="13">
        <f>+B33/$F$66</f>
        <v>3.0040462149591202E-3</v>
      </c>
      <c r="D33" s="10"/>
      <c r="E33" s="6" t="s">
        <v>53</v>
      </c>
      <c r="F33" s="8">
        <f>SUBTOTAL(9,F34:F35)</f>
        <v>10698.804058375197</v>
      </c>
      <c r="G33" s="9">
        <f>+F33/$F$66</f>
        <v>3.9106817802226348E-3</v>
      </c>
      <c r="H33" s="11"/>
    </row>
    <row r="34" spans="1:8" ht="12" customHeight="1" x14ac:dyDescent="0.25">
      <c r="A34" s="7" t="s">
        <v>54</v>
      </c>
      <c r="B34" s="12">
        <v>224311.71779169128</v>
      </c>
      <c r="C34" s="13">
        <f>+B34/$F$66</f>
        <v>8.1991570559862045E-2</v>
      </c>
      <c r="D34" s="10"/>
      <c r="E34" s="7" t="s">
        <v>55</v>
      </c>
      <c r="F34" s="12">
        <v>3205.4598554336562</v>
      </c>
      <c r="G34" s="13">
        <f>+F34/$F$66</f>
        <v>1.1716761411352757E-3</v>
      </c>
      <c r="H34" s="11"/>
    </row>
    <row r="35" spans="1:8" ht="12" customHeight="1" x14ac:dyDescent="0.25">
      <c r="A35" s="7" t="s">
        <v>56</v>
      </c>
      <c r="B35" s="12">
        <v>3205.4598554336562</v>
      </c>
      <c r="C35" s="13">
        <f>+B35/$F$66</f>
        <v>1.1716761411352757E-3</v>
      </c>
      <c r="D35" s="10"/>
      <c r="E35" s="7" t="s">
        <v>57</v>
      </c>
      <c r="F35" s="12">
        <v>7493.3442029415401</v>
      </c>
      <c r="G35" s="13">
        <f>+F35/$F$66</f>
        <v>2.7390056390873582E-3</v>
      </c>
      <c r="H35" s="11"/>
    </row>
    <row r="36" spans="1:8" ht="12" customHeight="1" x14ac:dyDescent="0.25">
      <c r="A36" s="7" t="s">
        <v>58</v>
      </c>
      <c r="B36" s="12">
        <v>106629.43194488325</v>
      </c>
      <c r="C36" s="13">
        <f>+B36/$F$66</f>
        <v>3.8975737331680062E-2</v>
      </c>
      <c r="D36" s="10"/>
      <c r="E36" s="7"/>
      <c r="F36" s="12"/>
      <c r="G36" s="12"/>
      <c r="H36" s="11"/>
    </row>
    <row r="37" spans="1:8" ht="12" customHeight="1" x14ac:dyDescent="0.25">
      <c r="A37" s="7" t="s">
        <v>59</v>
      </c>
      <c r="B37" s="12">
        <v>38229.975716613146</v>
      </c>
      <c r="C37" s="13">
        <f>+B37/$F$66</f>
        <v>1.3974016972137893E-2</v>
      </c>
      <c r="D37" s="10"/>
      <c r="E37" s="6" t="s">
        <v>60</v>
      </c>
      <c r="F37" s="8">
        <f>SUBTOTAL(9,F38:F42)</f>
        <v>40103.899597506737</v>
      </c>
      <c r="G37" s="9">
        <f>+F37/$F$66</f>
        <v>1.4658983248606705E-2</v>
      </c>
      <c r="H37" s="11"/>
    </row>
    <row r="38" spans="1:8" ht="12" customHeight="1" x14ac:dyDescent="0.25">
      <c r="A38" s="7" t="s">
        <v>61</v>
      </c>
      <c r="B38" s="12">
        <v>9826.1296353368616</v>
      </c>
      <c r="C38" s="13">
        <f>+B38/$F$66</f>
        <v>3.5916973453622948E-3</v>
      </c>
      <c r="D38" s="10"/>
      <c r="E38" s="7" t="s">
        <v>62</v>
      </c>
      <c r="F38" s="12">
        <v>16872.431131978672</v>
      </c>
      <c r="G38" s="13">
        <f>+F38/$F$66</f>
        <v>6.1672976396121414E-3</v>
      </c>
      <c r="H38" s="11"/>
    </row>
    <row r="39" spans="1:8" ht="12" customHeight="1" x14ac:dyDescent="0.25">
      <c r="A39" s="7" t="s">
        <v>63</v>
      </c>
      <c r="B39" s="12">
        <v>17529.714990036871</v>
      </c>
      <c r="C39" s="13">
        <f>+B39/$F$66</f>
        <v>6.4075514094837811E-3</v>
      </c>
      <c r="D39" s="10"/>
      <c r="E39" s="7" t="s">
        <v>64</v>
      </c>
      <c r="F39" s="12">
        <v>14134.097169409837</v>
      </c>
      <c r="G39" s="13">
        <f t="shared" ref="G39:G42" si="2">+F39/$F$66</f>
        <v>5.1663677527618622E-3</v>
      </c>
      <c r="H39" s="11"/>
    </row>
    <row r="40" spans="1:8" ht="12" customHeight="1" x14ac:dyDescent="0.25">
      <c r="A40" s="7" t="s">
        <v>65</v>
      </c>
      <c r="B40" s="12">
        <v>5432.4726786800265</v>
      </c>
      <c r="C40" s="13">
        <f>+B40/$F$66</f>
        <v>1.9857053003452807E-3</v>
      </c>
      <c r="D40" s="10"/>
      <c r="E40" s="7" t="s">
        <v>66</v>
      </c>
      <c r="F40" s="12">
        <v>301.17257874473086</v>
      </c>
      <c r="G40" s="13">
        <f t="shared" si="2"/>
        <v>1.100861470098326E-4</v>
      </c>
      <c r="H40" s="11"/>
    </row>
    <row r="41" spans="1:8" ht="12" customHeight="1" x14ac:dyDescent="0.25">
      <c r="A41" s="7" t="s">
        <v>67</v>
      </c>
      <c r="B41" s="12">
        <v>1675.5234922201453</v>
      </c>
      <c r="C41" s="13">
        <f>+B41/$F$66</f>
        <v>6.124459479404118E-4</v>
      </c>
      <c r="D41" s="10"/>
      <c r="E41" s="7" t="s">
        <v>60</v>
      </c>
      <c r="F41" s="12">
        <v>4010.3901124294248</v>
      </c>
      <c r="G41" s="13">
        <f t="shared" si="2"/>
        <v>1.4658983806685913E-3</v>
      </c>
      <c r="H41" s="11"/>
    </row>
    <row r="42" spans="1:8" ht="12" customHeight="1" x14ac:dyDescent="0.25">
      <c r="A42" s="7" t="s">
        <v>68</v>
      </c>
      <c r="B42" s="12">
        <v>318.5000902710691</v>
      </c>
      <c r="C42" s="13">
        <f>+B42/$F$66</f>
        <v>1.1641978797128223E-4</v>
      </c>
      <c r="D42" s="10"/>
      <c r="E42" s="7" t="s">
        <v>69</v>
      </c>
      <c r="F42" s="12">
        <v>4785.8086049440699</v>
      </c>
      <c r="G42" s="13">
        <f t="shared" si="2"/>
        <v>1.7493333285542759E-3</v>
      </c>
      <c r="H42" s="11"/>
    </row>
    <row r="43" spans="1:8" ht="12" customHeight="1" x14ac:dyDescent="0.25">
      <c r="A43" s="7" t="s">
        <v>70</v>
      </c>
      <c r="B43" s="12">
        <v>1452.9841348723726</v>
      </c>
      <c r="C43" s="13">
        <f>+B43/$F$66</f>
        <v>5.3110221966817393E-4</v>
      </c>
      <c r="D43" s="10"/>
      <c r="E43" s="14"/>
      <c r="F43" s="12"/>
      <c r="G43" s="12"/>
      <c r="H43" s="11"/>
    </row>
    <row r="44" spans="1:8" ht="12" customHeight="1" x14ac:dyDescent="0.25">
      <c r="A44" s="7"/>
      <c r="B44" s="12"/>
      <c r="C44" s="12"/>
      <c r="D44" s="10"/>
      <c r="E44" s="6" t="s">
        <v>71</v>
      </c>
      <c r="F44" s="8">
        <f>SUBTOTAL(9,F45:F45)</f>
        <v>1418.1606562636935</v>
      </c>
      <c r="G44" s="9">
        <f>+F44/$F$66</f>
        <v>5.183733630057017E-4</v>
      </c>
      <c r="H44" s="11"/>
    </row>
    <row r="45" spans="1:8" ht="12" customHeight="1" x14ac:dyDescent="0.25">
      <c r="A45" s="6" t="s">
        <v>72</v>
      </c>
      <c r="B45" s="8">
        <f>SUBTOTAL(9,B46:B54)</f>
        <v>752160.80325137777</v>
      </c>
      <c r="C45" s="9">
        <f>+B45/$F$66</f>
        <v>0.27493367791609952</v>
      </c>
      <c r="D45" s="10"/>
      <c r="E45" s="7" t="s">
        <v>73</v>
      </c>
      <c r="F45" s="12">
        <v>1418.1606562636935</v>
      </c>
      <c r="G45" s="13">
        <f>+F45/$F$66</f>
        <v>5.183733630057017E-4</v>
      </c>
      <c r="H45" s="11"/>
    </row>
    <row r="46" spans="1:8" ht="12" customHeight="1" x14ac:dyDescent="0.25">
      <c r="A46" s="7" t="s">
        <v>74</v>
      </c>
      <c r="B46" s="12">
        <v>63997.982850859313</v>
      </c>
      <c r="C46" s="13">
        <f>+B46/$F$66</f>
        <v>2.3392871216286668E-2</v>
      </c>
      <c r="D46" s="10"/>
      <c r="E46" s="10"/>
      <c r="F46" s="10"/>
      <c r="G46" s="10"/>
      <c r="H46" s="11"/>
    </row>
    <row r="47" spans="1:8" ht="12" customHeight="1" x14ac:dyDescent="0.25">
      <c r="A47" s="7" t="s">
        <v>75</v>
      </c>
      <c r="B47" s="12">
        <v>40067.734039590534</v>
      </c>
      <c r="C47" s="13">
        <f>+B47/$F$66</f>
        <v>1.464576382822637E-2</v>
      </c>
      <c r="D47" s="10"/>
      <c r="E47" s="6" t="s">
        <v>76</v>
      </c>
      <c r="F47" s="8">
        <f>SUBTOTAL(9,F48:F51)</f>
        <v>7952.1679070771579</v>
      </c>
      <c r="G47" s="9">
        <f>+F47/$F$66</f>
        <v>2.9067172347299387E-3</v>
      </c>
      <c r="H47" s="11"/>
    </row>
    <row r="48" spans="1:8" ht="12" customHeight="1" x14ac:dyDescent="0.25">
      <c r="A48" s="7" t="s">
        <v>77</v>
      </c>
      <c r="B48" s="12">
        <v>350100.09888100019</v>
      </c>
      <c r="C48" s="13">
        <f>+B48/$F$66</f>
        <v>0.12797038533258237</v>
      </c>
      <c r="D48" s="10"/>
      <c r="E48" s="7" t="s">
        <v>78</v>
      </c>
      <c r="F48" s="12">
        <v>380.85969067150813</v>
      </c>
      <c r="G48" s="13">
        <f>+F48/$F$66</f>
        <v>1.3921378922388547E-4</v>
      </c>
      <c r="H48" s="11"/>
    </row>
    <row r="49" spans="1:8" ht="12" customHeight="1" x14ac:dyDescent="0.25">
      <c r="A49" s="7" t="s">
        <v>79</v>
      </c>
      <c r="B49" s="12">
        <v>6586.4430616668515</v>
      </c>
      <c r="C49" s="13">
        <f>+B49/$F$66</f>
        <v>2.4075104784792248E-3</v>
      </c>
      <c r="D49" s="10"/>
      <c r="E49" s="7" t="s">
        <v>80</v>
      </c>
      <c r="F49" s="12">
        <v>5359.7944477057172</v>
      </c>
      <c r="G49" s="13">
        <f t="shared" ref="G49:G51" si="3">+F49/$F$66</f>
        <v>1.959139580276078E-3</v>
      </c>
      <c r="H49" s="11"/>
    </row>
    <row r="50" spans="1:8" ht="12" customHeight="1" x14ac:dyDescent="0.25">
      <c r="A50" s="7" t="s">
        <v>81</v>
      </c>
      <c r="B50" s="12">
        <v>105807.58393688416</v>
      </c>
      <c r="C50" s="13">
        <f>+B50/$F$66</f>
        <v>3.8675331228955112E-2</v>
      </c>
      <c r="D50" s="10"/>
      <c r="E50" s="7" t="s">
        <v>82</v>
      </c>
      <c r="F50" s="12">
        <v>690.51054085330338</v>
      </c>
      <c r="G50" s="13">
        <f t="shared" si="3"/>
        <v>2.5239895753140739E-4</v>
      </c>
      <c r="H50" s="11"/>
    </row>
    <row r="51" spans="1:8" ht="12" customHeight="1" x14ac:dyDescent="0.25">
      <c r="A51" s="7" t="s">
        <v>83</v>
      </c>
      <c r="B51" s="12">
        <v>25633.994214821494</v>
      </c>
      <c r="C51" s="13">
        <f>+B51/$F$66</f>
        <v>9.3698691539041996E-3</v>
      </c>
      <c r="D51" s="10"/>
      <c r="E51" s="7" t="s">
        <v>76</v>
      </c>
      <c r="F51" s="12">
        <v>1521.0032278466285</v>
      </c>
      <c r="G51" s="13">
        <f t="shared" si="3"/>
        <v>5.5596490769856761E-4</v>
      </c>
      <c r="H51" s="11"/>
    </row>
    <row r="52" spans="1:8" ht="12" customHeight="1" x14ac:dyDescent="0.25">
      <c r="A52" s="7" t="s">
        <v>84</v>
      </c>
      <c r="B52" s="12">
        <v>135386.25994818856</v>
      </c>
      <c r="C52" s="13">
        <f>+B52/$F$66</f>
        <v>4.9487080722578736E-2</v>
      </c>
      <c r="D52" s="10"/>
      <c r="E52" s="7"/>
      <c r="F52" s="12"/>
      <c r="G52" s="12"/>
      <c r="H52" s="11"/>
    </row>
    <row r="53" spans="1:8" ht="12" customHeight="1" x14ac:dyDescent="0.25">
      <c r="A53" s="7" t="s">
        <v>85</v>
      </c>
      <c r="B53" s="12">
        <v>4923.3532280280551</v>
      </c>
      <c r="C53" s="13">
        <f>+B53/$F$66</f>
        <v>1.7996093452499044E-3</v>
      </c>
      <c r="D53" s="10"/>
      <c r="E53" s="6" t="s">
        <v>86</v>
      </c>
      <c r="F53" s="8">
        <f>SUBTOTAL(9,F54:F55)</f>
        <v>4062.4575635372544</v>
      </c>
      <c r="G53" s="9">
        <f>+F53/$F$66</f>
        <v>1.4849303426784596E-3</v>
      </c>
      <c r="H53" s="11"/>
    </row>
    <row r="54" spans="1:8" ht="12" customHeight="1" x14ac:dyDescent="0.25">
      <c r="A54" s="7" t="s">
        <v>87</v>
      </c>
      <c r="B54" s="12">
        <v>19657.353090338696</v>
      </c>
      <c r="C54" s="13">
        <f>+B54/$F$66</f>
        <v>7.1852566098369371E-3</v>
      </c>
      <c r="D54" s="10"/>
      <c r="E54" s="7" t="s">
        <v>88</v>
      </c>
      <c r="F54" s="12">
        <v>3656.2118071835289</v>
      </c>
      <c r="G54" s="13">
        <f>+F54/$F$66</f>
        <v>1.3364373084106137E-3</v>
      </c>
      <c r="H54" s="11"/>
    </row>
    <row r="55" spans="1:8" ht="12" customHeight="1" x14ac:dyDescent="0.25">
      <c r="A55" s="7"/>
      <c r="B55" s="16"/>
      <c r="C55" s="16"/>
      <c r="D55" s="10"/>
      <c r="E55" s="7" t="s">
        <v>86</v>
      </c>
      <c r="F55" s="12">
        <v>406.24575635372543</v>
      </c>
      <c r="G55" s="13">
        <f>+F55/$F$66</f>
        <v>1.4849303426784597E-4</v>
      </c>
      <c r="H55" s="11"/>
    </row>
    <row r="56" spans="1:8" ht="12" customHeight="1" x14ac:dyDescent="0.25">
      <c r="A56" s="6" t="s">
        <v>89</v>
      </c>
      <c r="B56" s="8">
        <f>SUBTOTAL(9,B57:B59)</f>
        <v>10977.451644011599</v>
      </c>
      <c r="C56" s="9">
        <f>+B56/$F$66</f>
        <v>4.0125344761226273E-3</v>
      </c>
      <c r="D56" s="10"/>
      <c r="E56" s="7"/>
      <c r="F56" s="12"/>
      <c r="G56" s="12"/>
      <c r="H56" s="11"/>
    </row>
    <row r="57" spans="1:8" ht="12" customHeight="1" x14ac:dyDescent="0.25">
      <c r="A57" s="7" t="s">
        <v>90</v>
      </c>
      <c r="B57" s="12">
        <v>1097.7451644011596</v>
      </c>
      <c r="C57" s="13">
        <f>+B57/$F$66</f>
        <v>4.0125344761226265E-4</v>
      </c>
      <c r="D57" s="10"/>
      <c r="E57" s="10"/>
      <c r="F57" s="10"/>
      <c r="G57" s="10"/>
      <c r="H57" s="11"/>
    </row>
    <row r="58" spans="1:8" ht="12" customHeight="1" x14ac:dyDescent="0.25">
      <c r="A58" s="7" t="s">
        <v>91</v>
      </c>
      <c r="B58" s="12">
        <v>4445.9121144148194</v>
      </c>
      <c r="C58" s="13">
        <f t="shared" ref="C58:C59" si="4">+B58/$F$66</f>
        <v>1.6250926185252127E-3</v>
      </c>
      <c r="D58" s="10"/>
      <c r="E58" s="10"/>
      <c r="F58" s="17"/>
      <c r="G58" s="17"/>
      <c r="H58" s="11"/>
    </row>
    <row r="59" spans="1:8" ht="12" customHeight="1" x14ac:dyDescent="0.25">
      <c r="A59" s="7" t="s">
        <v>92</v>
      </c>
      <c r="B59" s="12">
        <v>5433.7943651956193</v>
      </c>
      <c r="C59" s="13">
        <f t="shared" si="4"/>
        <v>1.986188409985152E-3</v>
      </c>
      <c r="D59" s="10"/>
      <c r="E59" s="17"/>
      <c r="F59" s="17"/>
      <c r="G59" s="17"/>
      <c r="H59" s="11"/>
    </row>
    <row r="60" spans="1:8" ht="12" customHeight="1" x14ac:dyDescent="0.25">
      <c r="A60" s="7"/>
      <c r="B60" s="16"/>
      <c r="C60" s="16"/>
      <c r="D60" s="10"/>
      <c r="E60" s="17"/>
      <c r="F60" s="17"/>
      <c r="G60" s="17"/>
      <c r="H60" s="11"/>
    </row>
    <row r="61" spans="1:8" ht="12" customHeight="1" x14ac:dyDescent="0.25">
      <c r="A61" s="6" t="s">
        <v>93</v>
      </c>
      <c r="B61" s="8">
        <f>SUBTOTAL(9,B62:B66)</f>
        <v>292455.83574097889</v>
      </c>
      <c r="C61" s="9">
        <f>+B61/$F$66</f>
        <v>0.1068999583609274</v>
      </c>
      <c r="D61" s="10"/>
      <c r="E61" s="17"/>
      <c r="F61" s="17"/>
      <c r="G61" s="17"/>
      <c r="H61" s="11"/>
    </row>
    <row r="62" spans="1:8" ht="12" customHeight="1" x14ac:dyDescent="0.25">
      <c r="A62" s="7" t="s">
        <v>94</v>
      </c>
      <c r="B62" s="12">
        <v>38917</v>
      </c>
      <c r="C62" s="13">
        <f>+B62/$F$66</f>
        <v>1.4225141614943952E-2</v>
      </c>
      <c r="D62" s="10"/>
      <c r="E62" s="17"/>
      <c r="F62" s="17"/>
      <c r="G62" s="17"/>
      <c r="H62" s="11"/>
    </row>
    <row r="63" spans="1:8" ht="12" customHeight="1" x14ac:dyDescent="0.25">
      <c r="A63" s="7" t="s">
        <v>95</v>
      </c>
      <c r="B63" s="12">
        <v>69879.356298755709</v>
      </c>
      <c r="C63" s="13">
        <f t="shared" ref="C63:C65" si="5">+B63/$F$66</f>
        <v>2.5542661030164854E-2</v>
      </c>
      <c r="D63" s="10"/>
      <c r="E63" s="17"/>
      <c r="F63" s="17"/>
      <c r="G63" s="17"/>
      <c r="H63" s="11"/>
    </row>
    <row r="64" spans="1:8" ht="12" customHeight="1" x14ac:dyDescent="0.25">
      <c r="A64" s="7" t="s">
        <v>96</v>
      </c>
      <c r="B64" s="12">
        <v>3589.0184595947694</v>
      </c>
      <c r="C64" s="13">
        <f t="shared" si="5"/>
        <v>1.3118764510723743E-3</v>
      </c>
      <c r="D64" s="10"/>
      <c r="E64" s="17"/>
      <c r="F64" s="17"/>
      <c r="G64" s="17"/>
      <c r="H64" s="11"/>
    </row>
    <row r="65" spans="1:8" ht="12" customHeight="1" x14ac:dyDescent="0.25">
      <c r="A65" s="7" t="s">
        <v>97</v>
      </c>
      <c r="B65" s="12">
        <v>23031</v>
      </c>
      <c r="C65" s="13">
        <f t="shared" si="5"/>
        <v>8.4184093463980821E-3</v>
      </c>
      <c r="D65" s="10"/>
      <c r="H65" s="11"/>
    </row>
    <row r="66" spans="1:8" ht="12" customHeight="1" thickBot="1" x14ac:dyDescent="0.3">
      <c r="A66" s="7" t="s">
        <v>98</v>
      </c>
      <c r="B66" s="12">
        <v>157039.4609826284</v>
      </c>
      <c r="C66" s="13">
        <f>+B66/$F$66</f>
        <v>5.7401869918348135E-2</v>
      </c>
      <c r="D66" s="10"/>
      <c r="E66" s="18" t="str">
        <f>"TOTAL ("&amp;COUNT(B57:B59,B46:B54,B15:B43,B10:B12,B6:B7,B62:B66,F6:F14,F17:F25,F28:F31,F34:F35,F38:F42,F48:F51,F54:F55,F45)&amp;" distributions)"</f>
        <v>TOTAL (87 distributions)</v>
      </c>
      <c r="F66" s="19">
        <f>+B61+B56+B45+B14+B9+B5+F5+F16+F27+F33+F37+F47+F53+F44</f>
        <v>2735789.9874343947</v>
      </c>
      <c r="G66" s="20">
        <f>+C5+C9+C14+C45+C56+C61+G5+G16+G27+G33+G37+G44+G47+G53</f>
        <v>1</v>
      </c>
    </row>
    <row r="67" spans="1:8" ht="12" customHeight="1" thickTop="1" x14ac:dyDescent="0.25">
      <c r="A67" s="21"/>
      <c r="B67" s="22"/>
      <c r="C67" s="22"/>
      <c r="D67" s="10"/>
      <c r="E67" s="11"/>
      <c r="F67" s="12"/>
      <c r="G67" s="12"/>
      <c r="H67" s="17"/>
    </row>
    <row r="68" spans="1:8" ht="12" customHeight="1" x14ac:dyDescent="0.25">
      <c r="A68" s="21"/>
      <c r="B68" s="22"/>
      <c r="C68" s="22"/>
      <c r="D68" s="11"/>
      <c r="F68" s="23"/>
      <c r="G68" s="23"/>
      <c r="H68" s="17"/>
    </row>
    <row r="69" spans="1:8" ht="12" customHeight="1" x14ac:dyDescent="0.25">
      <c r="B69" s="22"/>
      <c r="C69" s="22"/>
      <c r="D69" s="11"/>
      <c r="F69" s="17"/>
      <c r="G69" s="17"/>
      <c r="H69" s="17"/>
    </row>
    <row r="70" spans="1:8" ht="12" customHeight="1" x14ac:dyDescent="0.25">
      <c r="B70" s="22"/>
      <c r="C70" s="22"/>
      <c r="F70" s="12"/>
      <c r="G70" s="12"/>
      <c r="H70" s="7"/>
    </row>
    <row r="71" spans="1:8" ht="12" customHeight="1" x14ac:dyDescent="0.25">
      <c r="B71" s="22"/>
      <c r="C71" s="22"/>
      <c r="F71" s="23"/>
      <c r="G71" s="23"/>
      <c r="H71" s="17"/>
    </row>
    <row r="72" spans="1:8" ht="12" customHeight="1" x14ac:dyDescent="0.25">
      <c r="B72" s="22"/>
      <c r="C72" s="22"/>
      <c r="F72" s="17"/>
      <c r="G72" s="17"/>
      <c r="H72" s="17"/>
    </row>
    <row r="73" spans="1:8" ht="12" customHeight="1" x14ac:dyDescent="0.25">
      <c r="B73" s="22"/>
      <c r="C73" s="22"/>
    </row>
    <row r="74" spans="1:8" ht="12" customHeight="1" x14ac:dyDescent="0.25">
      <c r="B74" s="22"/>
      <c r="C74" s="22"/>
    </row>
    <row r="75" spans="1:8" ht="12" customHeight="1" x14ac:dyDescent="0.25">
      <c r="B75" s="22"/>
      <c r="C75" s="22"/>
    </row>
    <row r="76" spans="1:8" ht="12" customHeight="1" x14ac:dyDescent="0.25">
      <c r="B76" s="22"/>
      <c r="C76" s="22"/>
    </row>
    <row r="122" spans="1:8" ht="12" customHeight="1" x14ac:dyDescent="0.25">
      <c r="H122" s="26"/>
    </row>
    <row r="123" spans="1:8" ht="12" customHeight="1" x14ac:dyDescent="0.25">
      <c r="H123" s="26"/>
    </row>
    <row r="124" spans="1:8" ht="12" customHeight="1" x14ac:dyDescent="0.25">
      <c r="H124" s="26"/>
    </row>
    <row r="125" spans="1:8" s="26" customFormat="1" ht="12" customHeight="1" x14ac:dyDescent="0.25">
      <c r="A125" s="24"/>
      <c r="B125" s="25"/>
      <c r="C125" s="25"/>
      <c r="D125" s="2"/>
      <c r="E125" s="2"/>
      <c r="F125" s="2"/>
      <c r="G125" s="2"/>
    </row>
    <row r="126" spans="1:8" s="26" customFormat="1" ht="12" customHeight="1" x14ac:dyDescent="0.25">
      <c r="A126" s="24"/>
      <c r="B126" s="25"/>
      <c r="C126" s="25"/>
      <c r="D126" s="2"/>
      <c r="E126" s="2"/>
      <c r="F126" s="2"/>
      <c r="G126" s="2"/>
    </row>
    <row r="127" spans="1:8" s="26" customFormat="1" ht="12" customHeight="1" x14ac:dyDescent="0.25">
      <c r="A127" s="24"/>
      <c r="B127" s="25"/>
      <c r="C127" s="25"/>
      <c r="D127" s="2"/>
      <c r="E127" s="2"/>
      <c r="F127" s="2"/>
      <c r="G127" s="2"/>
      <c r="H127" s="2"/>
    </row>
    <row r="128" spans="1:8" s="26" customFormat="1" ht="12" customHeight="1" x14ac:dyDescent="0.25">
      <c r="A128" s="24"/>
      <c r="B128" s="25"/>
      <c r="C128" s="25"/>
      <c r="D128" s="2"/>
      <c r="E128" s="2"/>
      <c r="F128" s="2"/>
      <c r="G128" s="2"/>
      <c r="H128" s="2"/>
    </row>
    <row r="129" spans="1:8" s="26" customFormat="1" ht="12" customHeight="1" x14ac:dyDescent="0.25">
      <c r="A129" s="2"/>
      <c r="B129" s="2"/>
      <c r="C129" s="2"/>
      <c r="D129" s="2"/>
      <c r="E129" s="2"/>
      <c r="F129" s="2"/>
      <c r="G129" s="2"/>
      <c r="H129" s="2"/>
    </row>
    <row r="130" spans="1:8" ht="12" customHeight="1" x14ac:dyDescent="0.25">
      <c r="A130" s="2"/>
      <c r="B130" s="2"/>
      <c r="C130" s="2"/>
    </row>
    <row r="131" spans="1:8" ht="12" customHeight="1" x14ac:dyDescent="0.25">
      <c r="A131" s="2"/>
      <c r="B131" s="2"/>
      <c r="C131" s="2"/>
    </row>
    <row r="132" spans="1:8" ht="12" customHeight="1" x14ac:dyDescent="0.25">
      <c r="A132" s="2"/>
      <c r="B132" s="2"/>
      <c r="C132" s="2"/>
    </row>
    <row r="133" spans="1:8" ht="12" customHeight="1" x14ac:dyDescent="0.25">
      <c r="A133" s="2"/>
      <c r="B133" s="2"/>
      <c r="C133" s="2"/>
    </row>
  </sheetData>
  <autoFilter ref="A4:F66"/>
  <mergeCells count="3">
    <mergeCell ref="A1:G1"/>
    <mergeCell ref="A2:G2"/>
    <mergeCell ref="A3:G3"/>
  </mergeCells>
  <printOptions horizontalCentered="1"/>
  <pageMargins left="0.25" right="0.25" top="0.25" bottom="0.25" header="0.25" footer="0.25"/>
  <pageSetup scale="95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FY16 SRI Distribution</vt:lpstr>
      <vt:lpstr>'FY16 SRI Distribution'!Print_Area</vt:lpstr>
      <vt:lpstr>'FY16 SRI Distribution'!Print_Titles</vt:lpstr>
    </vt:vector>
  </TitlesOfParts>
  <Company>University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King, Kristi J.</dc:creator>
  <cp:lastModifiedBy>King, Kristi J.</cp:lastModifiedBy>
  <dcterms:created xsi:type="dcterms:W3CDTF">2016-12-08T18:26:04Z</dcterms:created>
  <dcterms:modified xsi:type="dcterms:W3CDTF">2016-12-08T18:27:15Z</dcterms:modified>
</cp:coreProperties>
</file>