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defaultThemeVersion="124226"/>
  <mc:AlternateContent xmlns:mc="http://schemas.openxmlformats.org/markup-compatibility/2006">
    <mc:Choice Requires="x15">
      <x15ac:absPath xmlns:x15ac="http://schemas.microsoft.com/office/spreadsheetml/2010/11/ac" url="L:\16 - Monitoring\16.1 Salary Cap\"/>
    </mc:Choice>
  </mc:AlternateContent>
  <xr:revisionPtr revIDLastSave="0" documentId="13_ncr:1_{6DF00D93-D3E0-4D26-829E-1BA3C89B7D15}" xr6:coauthVersionLast="47" xr6:coauthVersionMax="47" xr10:uidLastSave="{00000000-0000-0000-0000-000000000000}"/>
  <bookViews>
    <workbookView xWindow="-120" yWindow="-120" windowWidth="29040" windowHeight="15840" xr2:uid="{00000000-000D-0000-FFFF-FFFF00000000}"/>
  </bookViews>
  <sheets>
    <sheet name="9 Month" sheetId="6" r:id="rId1"/>
    <sheet name="12 Month" sheetId="5" r:id="rId2"/>
    <sheet name="values"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3" i="5" l="1"/>
  <c r="H14" i="5"/>
  <c r="H16" i="5"/>
  <c r="H19" i="5"/>
  <c r="H22" i="5"/>
  <c r="H15" i="5" l="1"/>
  <c r="H17" i="5"/>
  <c r="H20" i="5"/>
  <c r="H23" i="5"/>
  <c r="H24" i="5" s="1"/>
  <c r="H21" i="5" l="1"/>
  <c r="H18" i="5"/>
  <c r="E10" i="6" l="1"/>
  <c r="H10" i="6"/>
  <c r="H11" i="6" s="1"/>
  <c r="E13" i="6"/>
  <c r="H13" i="6"/>
  <c r="E16" i="6"/>
  <c r="H16" i="6"/>
  <c r="E19" i="6"/>
  <c r="H19" i="6"/>
  <c r="H20" i="6" s="1"/>
  <c r="H21" i="6" s="1"/>
  <c r="E22" i="6"/>
  <c r="H22" i="6"/>
  <c r="H23" i="6" s="1"/>
  <c r="H24" i="6" s="1"/>
  <c r="E25" i="6"/>
  <c r="H25" i="6"/>
  <c r="H26" i="6" s="1"/>
  <c r="C27" i="6"/>
  <c r="E28" i="6"/>
  <c r="H28" i="6"/>
  <c r="H29" i="6" s="1"/>
  <c r="C29" i="6"/>
  <c r="E31" i="6"/>
  <c r="H31" i="6"/>
  <c r="G29" i="6" l="1"/>
  <c r="H30" i="6"/>
  <c r="G26" i="6"/>
  <c r="H27" i="6"/>
  <c r="G31" i="6"/>
  <c r="G20" i="6"/>
  <c r="G16" i="6"/>
  <c r="G22" i="6"/>
  <c r="G10" i="6"/>
  <c r="G25" i="6"/>
  <c r="H14" i="6"/>
  <c r="G13" i="6"/>
  <c r="G23" i="6"/>
  <c r="H17" i="6"/>
  <c r="H18" i="6" s="1"/>
  <c r="G19" i="6"/>
  <c r="G11" i="6"/>
  <c r="G28" i="6"/>
  <c r="G30" i="6" s="1"/>
  <c r="H32" i="6"/>
  <c r="H33" i="6" s="1"/>
  <c r="E10" i="5"/>
  <c r="H10" i="5"/>
  <c r="H11" i="5" s="1"/>
  <c r="H12" i="5" s="1"/>
  <c r="E13" i="5"/>
  <c r="E16" i="5"/>
  <c r="E19" i="5"/>
  <c r="E22" i="5"/>
  <c r="E25" i="5"/>
  <c r="H25" i="5"/>
  <c r="C27" i="5"/>
  <c r="E28" i="5"/>
  <c r="H28" i="5"/>
  <c r="C29" i="5"/>
  <c r="E31" i="5"/>
  <c r="H31" i="5"/>
  <c r="G27" i="6" l="1"/>
  <c r="G14" i="6"/>
  <c r="G15" i="6" s="1"/>
  <c r="H15" i="6"/>
  <c r="G21" i="6"/>
  <c r="G19" i="5"/>
  <c r="G13" i="5"/>
  <c r="G14" i="5"/>
  <c r="G22" i="5"/>
  <c r="G16" i="5"/>
  <c r="G17" i="5"/>
  <c r="G18" i="5" s="1"/>
  <c r="G23" i="5"/>
  <c r="G24" i="5" s="1"/>
  <c r="G20" i="5"/>
  <c r="G31" i="5"/>
  <c r="H29" i="5"/>
  <c r="H30" i="5" s="1"/>
  <c r="H26" i="5"/>
  <c r="H27" i="5" s="1"/>
  <c r="G10" i="5"/>
  <c r="G24" i="6"/>
  <c r="G12" i="6"/>
  <c r="G11" i="5"/>
  <c r="G25" i="5"/>
  <c r="H32" i="5"/>
  <c r="H33" i="5" s="1"/>
  <c r="G32" i="6"/>
  <c r="G33" i="6" s="1"/>
  <c r="H12" i="6"/>
  <c r="G17" i="6"/>
  <c r="G18" i="6" s="1"/>
  <c r="G28" i="5"/>
  <c r="G21" i="5" l="1"/>
  <c r="G15" i="5"/>
  <c r="G29" i="5"/>
  <c r="G12" i="5"/>
  <c r="G26" i="5"/>
  <c r="G27" i="5" s="1"/>
  <c r="G30" i="5"/>
  <c r="G32" i="5"/>
  <c r="G33" i="5" s="1"/>
</calcChain>
</file>

<file path=xl/sharedStrings.xml><?xml version="1.0" encoding="utf-8"?>
<sst xmlns="http://schemas.openxmlformats.org/spreadsheetml/2006/main" count="118" uniqueCount="34">
  <si>
    <t>A</t>
  </si>
  <si>
    <t>F</t>
  </si>
  <si>
    <t>academic</t>
  </si>
  <si>
    <t>fiscal</t>
  </si>
  <si>
    <t>Definitions:</t>
  </si>
  <si>
    <t xml:space="preserve">Instructions: </t>
  </si>
  <si>
    <t>-</t>
  </si>
  <si>
    <t>Direct Charge</t>
  </si>
  <si>
    <t>Cost Share</t>
  </si>
  <si>
    <t>Enter Individual's Institutional Base Salary:</t>
  </si>
  <si>
    <t>Enter Individual's FTE:</t>
  </si>
  <si>
    <t>Department information to provide:</t>
  </si>
  <si>
    <r>
      <rPr>
        <b/>
        <sz val="11"/>
        <color theme="1"/>
        <rFont val="Calibri"/>
        <family val="2"/>
        <scheme val="minor"/>
      </rPr>
      <t>FTE:</t>
    </r>
    <r>
      <rPr>
        <sz val="11"/>
        <color theme="1"/>
        <rFont val="Calibri"/>
        <family val="2"/>
        <scheme val="minor"/>
      </rPr>
      <t xml:space="preserve"> Stands for full-time equivalency. A full time person is 1.0 FTE. A half time person is .50 FTE.</t>
    </r>
  </si>
  <si>
    <t>Distribution % to Charge</t>
  </si>
  <si>
    <t>Individuals Adjusted Base Salary</t>
  </si>
  <si>
    <t>Adjusted salary based on FTE and appointment type:</t>
  </si>
  <si>
    <t>Individual's Adjusted NIH Cap</t>
  </si>
  <si>
    <t>Enter Accounts and Amount to Direct Charge:</t>
  </si>
  <si>
    <t>Salary</t>
  </si>
  <si>
    <t>• Fill out the fields in the red section. The blue funding section will populate with distributions and dollars for charging HHS/NIH grants and cost share subaccounts.</t>
  </si>
  <si>
    <t>NIH Fiscal Full-time Cap</t>
  </si>
  <si>
    <t>University of Oklahoma</t>
  </si>
  <si>
    <t>Salary Cap Calculations - 9 Month Faculty</t>
  </si>
  <si>
    <t>Last update 05/03/2024</t>
  </si>
  <si>
    <r>
      <rPr>
        <b/>
        <sz val="11"/>
        <color theme="1"/>
        <rFont val="Calibri"/>
        <family val="2"/>
        <scheme val="minor"/>
      </rPr>
      <t>Institutional Base Salary:</t>
    </r>
    <r>
      <rPr>
        <sz val="11"/>
        <color theme="1"/>
        <rFont val="Calibri"/>
        <family val="2"/>
        <scheme val="minor"/>
      </rPr>
      <t xml:space="preserve"> 2 CFR Part 200 states - “Compensation for personal services includes all remuneration, paid currently or accrued, for services of employees rendered during the period of performance under the Federal award, including but not necessarily limited to wages and salaries. Costs of compensation are allowable to the extent that they satisfy the specific requirements of this Part and that the total compensation for the individual employees: (1) is reasonable for the services rendered and conforms to the established written policy of this non-Federal entity consistently applied to both Federal and non-Federal activities; (2) Follows an appointment made in accordance with a non-Federal entities laws and/or rules or written policies and meets the requirements of Federal statute.”</t>
    </r>
  </si>
  <si>
    <t>Enter Individual's Last Name:</t>
  </si>
  <si>
    <t>• See the bottom of the page for definitions of Institutional Base Salary and FTE.</t>
  </si>
  <si>
    <t>• Cost share source of funding should NOT be a SPNSR or SUAUX fund type</t>
  </si>
  <si>
    <t>Account Funding Type</t>
  </si>
  <si>
    <t>Total Effort Charge</t>
  </si>
  <si>
    <t>Direct Charge to Grant</t>
  </si>
  <si>
    <t>Salary Cap Calculations - 12 Month</t>
  </si>
  <si>
    <t>A for Academic Appointment:</t>
  </si>
  <si>
    <t>F for Fiscal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</si>
</sst>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_);_(* \(#,##0\);_(* &quot;-&quot;??_);_(@_)"/>
    <numFmt numFmtId="165" formatCode="0.0%"/>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11"/>
      <color rgb="FFFF0000"/>
      <name val="Calibri"/>
      <family val="2"/>
      <scheme val="minor"/>
    </font>
    <font>
      <sz val="9"/>
      <color theme="1"/>
      <name val="Calibri"/>
      <family val="2"/>
      <scheme val="minor"/>
    </font>
    <font>
      <sz val="11"/>
      <color indexed="8"/>
      <name val="Calibri"/>
      <family val="2"/>
      <scheme val="minor"/>
    </font>
    <font>
      <b/>
      <i/>
      <sz val="11"/>
      <color theme="1"/>
      <name val="Calibri"/>
      <family val="2"/>
      <scheme val="minor"/>
    </font>
    <font>
      <sz val="11"/>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rgb="FFEEF3F8"/>
        <bgColor indexed="64"/>
      </patternFill>
    </fill>
  </fills>
  <borders count="14">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s>
  <cellStyleXfs count="5">
    <xf numFmtId="0" fontId="0" fillId="0" borderId="0"/>
    <xf numFmtId="9" fontId="3" fillId="0" borderId="0" applyFont="0" applyFill="0" applyBorder="0" applyAlignment="0" applyProtection="0"/>
    <xf numFmtId="43" fontId="3" fillId="0" borderId="0" applyFont="0" applyFill="0" applyBorder="0" applyAlignment="0" applyProtection="0"/>
    <xf numFmtId="0" fontId="7" fillId="0" borderId="0"/>
    <xf numFmtId="43" fontId="7" fillId="0" borderId="0" applyFont="0" applyFill="0" applyBorder="0" applyAlignment="0" applyProtection="0"/>
  </cellStyleXfs>
  <cellXfs count="67">
    <xf numFmtId="0" fontId="0" fillId="0" borderId="0" xfId="0"/>
    <xf numFmtId="0" fontId="2" fillId="0" borderId="0" xfId="0" applyFont="1" applyAlignment="1">
      <alignment vertical="center"/>
    </xf>
    <xf numFmtId="164" fontId="0" fillId="0" borderId="0" xfId="0" applyNumberFormat="1" applyAlignment="1">
      <alignment vertical="center"/>
    </xf>
    <xf numFmtId="0" fontId="0" fillId="0" borderId="0" xfId="0" applyAlignment="1">
      <alignment vertical="center"/>
    </xf>
    <xf numFmtId="0" fontId="0" fillId="0" borderId="0" xfId="0" applyAlignment="1">
      <alignment horizontal="right" vertical="center"/>
    </xf>
    <xf numFmtId="14" fontId="6" fillId="0" borderId="0" xfId="0" applyNumberFormat="1" applyFont="1" applyAlignment="1">
      <alignment horizontal="right" vertical="center"/>
    </xf>
    <xf numFmtId="0" fontId="2" fillId="0" borderId="0" xfId="0" applyFont="1" applyAlignment="1">
      <alignment horizontal="left" vertical="center"/>
    </xf>
    <xf numFmtId="0" fontId="0" fillId="0" borderId="0" xfId="0" quotePrefix="1" applyAlignment="1">
      <alignment horizontal="left" vertical="center"/>
    </xf>
    <xf numFmtId="0" fontId="0" fillId="0" borderId="0" xfId="0" applyAlignment="1">
      <alignment horizontal="left" vertical="center" wrapText="1"/>
    </xf>
    <xf numFmtId="0" fontId="0" fillId="0" borderId="0" xfId="0" applyAlignment="1">
      <alignment horizontal="right" vertical="center" wrapText="1"/>
    </xf>
    <xf numFmtId="0" fontId="0" fillId="0" borderId="0" xfId="0" applyAlignment="1">
      <alignment horizontal="left" vertical="center"/>
    </xf>
    <xf numFmtId="0" fontId="2" fillId="2" borderId="7" xfId="0" applyFont="1" applyFill="1" applyBorder="1" applyAlignment="1">
      <alignment vertical="center"/>
    </xf>
    <xf numFmtId="0" fontId="0" fillId="2" borderId="8" xfId="0" applyFill="1" applyBorder="1" applyAlignment="1">
      <alignment vertical="center"/>
    </xf>
    <xf numFmtId="0" fontId="2" fillId="3" borderId="9" xfId="0" applyFont="1" applyFill="1" applyBorder="1" applyAlignment="1">
      <alignment horizontal="right" vertical="center" wrapText="1"/>
    </xf>
    <xf numFmtId="0" fontId="2" fillId="3" borderId="8" xfId="0" applyFont="1" applyFill="1" applyBorder="1" applyAlignment="1">
      <alignment horizontal="right" vertical="center" wrapText="1"/>
    </xf>
    <xf numFmtId="0" fontId="0" fillId="0" borderId="3" xfId="0" applyBorder="1" applyAlignment="1">
      <alignment vertical="center"/>
    </xf>
    <xf numFmtId="44" fontId="5" fillId="0" borderId="2" xfId="0" applyNumberFormat="1" applyFont="1" applyBorder="1" applyAlignment="1">
      <alignment horizontal="right" vertical="center"/>
    </xf>
    <xf numFmtId="14" fontId="2" fillId="0" borderId="3" xfId="0" applyNumberFormat="1" applyFont="1" applyBorder="1" applyAlignment="1">
      <alignment horizontal="right" vertical="center"/>
    </xf>
    <xf numFmtId="165" fontId="0" fillId="0" borderId="0" xfId="1" applyNumberFormat="1" applyFont="1" applyBorder="1" applyAlignment="1">
      <alignment horizontal="right" vertical="center"/>
    </xf>
    <xf numFmtId="43" fontId="0" fillId="0" borderId="4" xfId="2" applyFont="1" applyBorder="1" applyAlignment="1">
      <alignment horizontal="right" vertical="center"/>
    </xf>
    <xf numFmtId="43" fontId="5" fillId="0" borderId="4" xfId="2" applyFont="1" applyBorder="1" applyAlignment="1" applyProtection="1">
      <alignment vertical="center"/>
      <protection locked="0"/>
    </xf>
    <xf numFmtId="0" fontId="2" fillId="0" borderId="3" xfId="0" applyFont="1" applyBorder="1" applyAlignment="1">
      <alignment horizontal="right" vertical="center"/>
    </xf>
    <xf numFmtId="165" fontId="0" fillId="0" borderId="0" xfId="1" applyNumberFormat="1" applyFont="1" applyFill="1" applyBorder="1" applyAlignment="1">
      <alignment horizontal="right" vertical="center"/>
    </xf>
    <xf numFmtId="43" fontId="0" fillId="0" borderId="4" xfId="2" applyFont="1" applyFill="1" applyBorder="1" applyAlignment="1">
      <alignment horizontal="right" vertical="center"/>
    </xf>
    <xf numFmtId="43" fontId="0" fillId="0" borderId="0" xfId="0" applyNumberFormat="1" applyAlignment="1">
      <alignment vertical="center"/>
    </xf>
    <xf numFmtId="0" fontId="2" fillId="0" borderId="13" xfId="0" applyFont="1" applyBorder="1" applyAlignment="1">
      <alignment horizontal="right" vertical="center"/>
    </xf>
    <xf numFmtId="0" fontId="8" fillId="0" borderId="12" xfId="0" applyFont="1" applyBorder="1" applyAlignment="1">
      <alignment horizontal="left" vertical="center"/>
    </xf>
    <xf numFmtId="165" fontId="4" fillId="0" borderId="12" xfId="1" applyNumberFormat="1" applyFont="1" applyBorder="1" applyAlignment="1">
      <alignment horizontal="right" vertical="center"/>
    </xf>
    <xf numFmtId="43" fontId="8" fillId="0" borderId="11" xfId="2" applyFont="1" applyBorder="1" applyAlignment="1">
      <alignment horizontal="right" vertical="center"/>
    </xf>
    <xf numFmtId="43" fontId="5" fillId="0" borderId="4" xfId="0" applyNumberFormat="1" applyFont="1" applyBorder="1" applyAlignment="1" applyProtection="1">
      <alignment vertical="center"/>
      <protection locked="0"/>
    </xf>
    <xf numFmtId="14" fontId="2" fillId="5" borderId="3" xfId="0" applyNumberFormat="1" applyFont="1" applyFill="1" applyBorder="1" applyAlignment="1">
      <alignment horizontal="right" vertical="center"/>
    </xf>
    <xf numFmtId="0" fontId="0" fillId="5" borderId="0" xfId="0" applyFill="1" applyAlignment="1">
      <alignment horizontal="left" vertical="center"/>
    </xf>
    <xf numFmtId="165" fontId="0" fillId="5" borderId="0" xfId="1" applyNumberFormat="1" applyFont="1" applyFill="1" applyBorder="1" applyAlignment="1">
      <alignment horizontal="right" vertical="center"/>
    </xf>
    <xf numFmtId="43" fontId="0" fillId="5" borderId="4" xfId="2" applyFont="1" applyFill="1" applyBorder="1" applyAlignment="1">
      <alignment horizontal="right" vertical="center"/>
    </xf>
    <xf numFmtId="0" fontId="0" fillId="0" borderId="5" xfId="0" applyBorder="1" applyAlignment="1">
      <alignment vertical="center"/>
    </xf>
    <xf numFmtId="43" fontId="1" fillId="0" borderId="4" xfId="0" applyNumberFormat="1" applyFont="1" applyBorder="1" applyAlignment="1">
      <alignment vertical="center"/>
    </xf>
    <xf numFmtId="0" fontId="2" fillId="5" borderId="3" xfId="0" applyFont="1" applyFill="1" applyBorder="1" applyAlignment="1">
      <alignment horizontal="right" vertical="center"/>
    </xf>
    <xf numFmtId="14" fontId="5" fillId="0" borderId="3" xfId="0" applyNumberFormat="1" applyFont="1" applyBorder="1" applyAlignment="1" applyProtection="1">
      <alignment horizontal="right" vertical="center"/>
      <protection locked="0"/>
    </xf>
    <xf numFmtId="43" fontId="5" fillId="0" borderId="2" xfId="2" applyFont="1" applyFill="1" applyBorder="1" applyAlignment="1" applyProtection="1">
      <alignment vertical="center"/>
      <protection locked="0"/>
    </xf>
    <xf numFmtId="0" fontId="2" fillId="5" borderId="13" xfId="0" applyFont="1" applyFill="1" applyBorder="1" applyAlignment="1">
      <alignment horizontal="right" vertical="center"/>
    </xf>
    <xf numFmtId="0" fontId="8" fillId="5" borderId="12" xfId="0" applyFont="1" applyFill="1" applyBorder="1" applyAlignment="1">
      <alignment horizontal="left" vertical="center"/>
    </xf>
    <xf numFmtId="165" fontId="4" fillId="5" borderId="12" xfId="1" applyNumberFormat="1" applyFont="1" applyFill="1" applyBorder="1" applyAlignment="1">
      <alignment horizontal="right" vertical="center"/>
    </xf>
    <xf numFmtId="43" fontId="8" fillId="5" borderId="11" xfId="2" applyFont="1" applyFill="1" applyBorder="1" applyAlignment="1">
      <alignment horizontal="right" vertical="center"/>
    </xf>
    <xf numFmtId="43" fontId="5" fillId="0" borderId="4" xfId="2" applyFont="1" applyFill="1" applyBorder="1" applyAlignment="1" applyProtection="1">
      <alignment vertical="center"/>
      <protection locked="0"/>
    </xf>
    <xf numFmtId="17" fontId="5" fillId="0" borderId="3" xfId="0" applyNumberFormat="1"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5" fillId="0" borderId="5" xfId="0" applyFont="1" applyBorder="1" applyAlignment="1" applyProtection="1">
      <alignment horizontal="right" vertical="center"/>
      <protection locked="0"/>
    </xf>
    <xf numFmtId="43" fontId="5" fillId="0" borderId="6" xfId="2" applyFont="1" applyFill="1" applyBorder="1" applyAlignment="1" applyProtection="1">
      <alignment vertical="center"/>
      <protection locked="0"/>
    </xf>
    <xf numFmtId="0" fontId="2" fillId="4" borderId="1" xfId="0" applyFont="1" applyFill="1" applyBorder="1" applyAlignment="1">
      <alignment vertical="center"/>
    </xf>
    <xf numFmtId="0" fontId="0" fillId="4" borderId="8" xfId="0" applyFill="1" applyBorder="1" applyAlignment="1">
      <alignment vertical="center"/>
    </xf>
    <xf numFmtId="0" fontId="0" fillId="0" borderId="1" xfId="0" applyBorder="1" applyAlignment="1">
      <alignment vertical="center"/>
    </xf>
    <xf numFmtId="43" fontId="0" fillId="0" borderId="4" xfId="2" applyFont="1" applyBorder="1" applyAlignment="1">
      <alignment vertical="center"/>
    </xf>
    <xf numFmtId="43" fontId="0" fillId="0" borderId="6" xfId="2" applyFont="1" applyBorder="1" applyAlignment="1">
      <alignment vertical="center"/>
    </xf>
    <xf numFmtId="0" fontId="2" fillId="5" borderId="5" xfId="0" applyFont="1" applyFill="1" applyBorder="1" applyAlignment="1">
      <alignment horizontal="right" vertical="center"/>
    </xf>
    <xf numFmtId="0" fontId="8" fillId="5" borderId="10" xfId="0" applyFont="1" applyFill="1" applyBorder="1" applyAlignment="1">
      <alignment horizontal="left" vertical="center"/>
    </xf>
    <xf numFmtId="165" fontId="4" fillId="5" borderId="10" xfId="1" applyNumberFormat="1" applyFont="1" applyFill="1" applyBorder="1" applyAlignment="1">
      <alignment horizontal="right" vertical="center"/>
    </xf>
    <xf numFmtId="43" fontId="8" fillId="5" borderId="6" xfId="2" applyFont="1" applyFill="1" applyBorder="1" applyAlignment="1">
      <alignment horizontal="right" vertical="center"/>
    </xf>
    <xf numFmtId="43" fontId="0" fillId="0" borderId="0" xfId="2" applyFont="1" applyFill="1" applyBorder="1" applyAlignment="1">
      <alignment horizontal="right" vertical="center"/>
    </xf>
    <xf numFmtId="165" fontId="8" fillId="0" borderId="12" xfId="1" applyNumberFormat="1" applyFont="1" applyBorder="1" applyAlignment="1">
      <alignment horizontal="right" vertical="center"/>
    </xf>
    <xf numFmtId="43" fontId="5" fillId="0" borderId="2" xfId="1" applyNumberFormat="1" applyFont="1" applyFill="1" applyBorder="1" applyAlignment="1" applyProtection="1">
      <alignment vertical="center"/>
      <protection locked="0"/>
    </xf>
    <xf numFmtId="43" fontId="5" fillId="0" borderId="4" xfId="1" applyNumberFormat="1" applyFont="1" applyFill="1" applyBorder="1" applyAlignment="1" applyProtection="1">
      <alignment vertical="center"/>
      <protection locked="0"/>
    </xf>
    <xf numFmtId="14" fontId="5" fillId="0" borderId="5" xfId="0" applyNumberFormat="1" applyFont="1" applyBorder="1" applyAlignment="1" applyProtection="1">
      <alignment horizontal="right" vertical="center"/>
      <protection locked="0"/>
    </xf>
    <xf numFmtId="43" fontId="5" fillId="0" borderId="6" xfId="1" applyNumberFormat="1" applyFont="1" applyFill="1" applyBorder="1" applyAlignment="1" applyProtection="1">
      <alignment vertical="center"/>
      <protection locked="0"/>
    </xf>
    <xf numFmtId="0" fontId="0" fillId="0" borderId="0" xfId="0" applyAlignment="1">
      <alignment horizontal="left" vertical="center" wrapText="1"/>
    </xf>
    <xf numFmtId="0" fontId="2" fillId="3" borderId="7" xfId="0" applyFont="1" applyFill="1" applyBorder="1" applyAlignment="1">
      <alignment horizontal="center" vertical="center"/>
    </xf>
    <xf numFmtId="0" fontId="2" fillId="3" borderId="9" xfId="0" applyFont="1" applyFill="1" applyBorder="1" applyAlignment="1">
      <alignment horizontal="center" vertical="center"/>
    </xf>
    <xf numFmtId="164" fontId="9" fillId="0" borderId="4" xfId="0" applyNumberFormat="1" applyFont="1" applyBorder="1" applyAlignment="1" applyProtection="1">
      <alignment horizontal="right" vertical="center"/>
      <protection locked="0"/>
    </xf>
  </cellXfs>
  <cellStyles count="5">
    <cellStyle name="Comma" xfId="2" builtinId="3"/>
    <cellStyle name="Comma 2" xfId="4" xr:uid="{F0993345-BA82-495B-817E-AF0205B9DABA}"/>
    <cellStyle name="Normal" xfId="0" builtinId="0"/>
    <cellStyle name="Normal 2" xfId="3" xr:uid="{BEF070B8-CF16-4EB8-B7B4-CFA01143ECBA}"/>
    <cellStyle name="Percent" xfId="1" builtinId="5"/>
  </cellStyles>
  <dxfs count="0"/>
  <tableStyles count="0" defaultTableStyle="TableStyleMedium2" defaultPivotStyle="PivotStyleLight16"/>
  <colors>
    <mruColors>
      <color rgb="FFEE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F7565-AAB0-4A5C-8501-194EC53853B2}">
  <sheetPr>
    <pageSetUpPr fitToPage="1"/>
  </sheetPr>
  <dimension ref="B1:J43"/>
  <sheetViews>
    <sheetView tabSelected="1" zoomScaleNormal="100" workbookViewId="0"/>
  </sheetViews>
  <sheetFormatPr defaultColWidth="9.140625" defaultRowHeight="15" x14ac:dyDescent="0.25"/>
  <cols>
    <col min="1" max="1" width="5.42578125" style="3" customWidth="1"/>
    <col min="2" max="2" width="45" style="3" customWidth="1"/>
    <col min="3" max="3" width="15.5703125" style="2" customWidth="1"/>
    <col min="4" max="4" width="3.5703125" style="3" customWidth="1"/>
    <col min="5" max="6" width="20.5703125" style="3" customWidth="1"/>
    <col min="7" max="7" width="13.7109375" style="4" hidden="1" customWidth="1"/>
    <col min="8" max="8" width="15.7109375" style="4" customWidth="1"/>
    <col min="9" max="9" width="9.140625" style="3"/>
    <col min="10" max="11" width="9.140625" style="3" customWidth="1"/>
    <col min="12" max="16384" width="9.140625" style="3"/>
  </cols>
  <sheetData>
    <row r="1" spans="2:10" x14ac:dyDescent="0.25">
      <c r="B1" s="1" t="s">
        <v>21</v>
      </c>
      <c r="H1" s="5" t="s">
        <v>23</v>
      </c>
    </row>
    <row r="2" spans="2:10" x14ac:dyDescent="0.25">
      <c r="B2" s="1" t="s">
        <v>22</v>
      </c>
    </row>
    <row r="3" spans="2:10" x14ac:dyDescent="0.25">
      <c r="B3" s="1"/>
    </row>
    <row r="4" spans="2:10" x14ac:dyDescent="0.25">
      <c r="B4" s="6" t="s">
        <v>5</v>
      </c>
    </row>
    <row r="5" spans="2:10" ht="15" customHeight="1" x14ac:dyDescent="0.25">
      <c r="B5" s="7" t="s">
        <v>19</v>
      </c>
      <c r="D5" s="8"/>
      <c r="E5" s="8"/>
      <c r="F5" s="8"/>
      <c r="G5" s="9"/>
      <c r="H5" s="9"/>
    </row>
    <row r="6" spans="2:10" ht="15" customHeight="1" x14ac:dyDescent="0.25">
      <c r="B6" s="10" t="s">
        <v>27</v>
      </c>
      <c r="D6" s="8"/>
      <c r="E6" s="8"/>
      <c r="F6" s="8"/>
      <c r="G6" s="9"/>
      <c r="H6" s="9"/>
    </row>
    <row r="7" spans="2:10" x14ac:dyDescent="0.25">
      <c r="B7" s="10" t="s">
        <v>26</v>
      </c>
      <c r="C7" s="3"/>
      <c r="D7" s="10"/>
      <c r="E7" s="10"/>
      <c r="F7" s="10"/>
    </row>
    <row r="8" spans="2:10" ht="15.75" thickBot="1" x14ac:dyDescent="0.3">
      <c r="B8" s="1"/>
      <c r="D8" s="10"/>
      <c r="E8" s="10"/>
      <c r="F8" s="10"/>
    </row>
    <row r="9" spans="2:10" ht="30" customHeight="1" thickBot="1" x14ac:dyDescent="0.3">
      <c r="B9" s="11" t="s">
        <v>11</v>
      </c>
      <c r="C9" s="12"/>
      <c r="E9" s="64" t="s">
        <v>28</v>
      </c>
      <c r="F9" s="65"/>
      <c r="G9" s="13" t="s">
        <v>13</v>
      </c>
      <c r="H9" s="14" t="s">
        <v>18</v>
      </c>
    </row>
    <row r="10" spans="2:10" x14ac:dyDescent="0.25">
      <c r="B10" s="15" t="s">
        <v>25</v>
      </c>
      <c r="C10" s="16" t="s">
        <v>6</v>
      </c>
      <c r="E10" s="17" t="str">
        <f>B15</f>
        <v>-</v>
      </c>
      <c r="F10" s="10" t="s">
        <v>29</v>
      </c>
      <c r="G10" s="18" t="e">
        <f>H10/$C$27</f>
        <v>#DIV/0!</v>
      </c>
      <c r="H10" s="19">
        <f>$C$15</f>
        <v>0</v>
      </c>
    </row>
    <row r="11" spans="2:10" x14ac:dyDescent="0.25">
      <c r="B11" s="15" t="s">
        <v>9</v>
      </c>
      <c r="C11" s="20">
        <v>0</v>
      </c>
      <c r="E11" s="21"/>
      <c r="F11" s="10" t="s">
        <v>8</v>
      </c>
      <c r="G11" s="22" t="e">
        <f>H11/$C$27</f>
        <v>#DIV/0!</v>
      </c>
      <c r="H11" s="23" t="e">
        <f>(($C$11/9)-($C$25/12))*H10/($C$11/9)</f>
        <v>#DIV/0!</v>
      </c>
      <c r="J11" s="24"/>
    </row>
    <row r="12" spans="2:10" x14ac:dyDescent="0.25">
      <c r="B12" s="15" t="s">
        <v>32</v>
      </c>
      <c r="C12" s="66" t="s">
        <v>0</v>
      </c>
      <c r="E12" s="25"/>
      <c r="F12" s="26" t="s">
        <v>30</v>
      </c>
      <c r="G12" s="27" t="e">
        <f>G10+G11</f>
        <v>#DIV/0!</v>
      </c>
      <c r="H12" s="28" t="e">
        <f>H10-H11</f>
        <v>#DIV/0!</v>
      </c>
    </row>
    <row r="13" spans="2:10" x14ac:dyDescent="0.25">
      <c r="B13" s="15" t="s">
        <v>10</v>
      </c>
      <c r="C13" s="29">
        <v>1</v>
      </c>
      <c r="E13" s="30" t="str">
        <f>B16</f>
        <v>-</v>
      </c>
      <c r="F13" s="31" t="s">
        <v>7</v>
      </c>
      <c r="G13" s="32" t="e">
        <f>H13/$C$27</f>
        <v>#DIV/0!</v>
      </c>
      <c r="H13" s="33">
        <f>$C$16</f>
        <v>0</v>
      </c>
    </row>
    <row r="14" spans="2:10" ht="15.75" thickBot="1" x14ac:dyDescent="0.3">
      <c r="B14" s="34" t="s">
        <v>17</v>
      </c>
      <c r="C14" s="35"/>
      <c r="E14" s="36"/>
      <c r="F14" s="31" t="s">
        <v>8</v>
      </c>
      <c r="G14" s="32" t="e">
        <f>H14/$C$27</f>
        <v>#DIV/0!</v>
      </c>
      <c r="H14" s="33" t="e">
        <f>(($C$11/9)-($C$25/12))*H13/($C$11/9)</f>
        <v>#DIV/0!</v>
      </c>
    </row>
    <row r="15" spans="2:10" x14ac:dyDescent="0.25">
      <c r="B15" s="37" t="s">
        <v>6</v>
      </c>
      <c r="C15" s="38">
        <v>0</v>
      </c>
      <c r="E15" s="39"/>
      <c r="F15" s="40" t="s">
        <v>30</v>
      </c>
      <c r="G15" s="41" t="e">
        <f>G13+G14</f>
        <v>#DIV/0!</v>
      </c>
      <c r="H15" s="42" t="e">
        <f>H13-H14</f>
        <v>#DIV/0!</v>
      </c>
    </row>
    <row r="16" spans="2:10" x14ac:dyDescent="0.25">
      <c r="B16" s="37" t="s">
        <v>6</v>
      </c>
      <c r="C16" s="43">
        <v>0</v>
      </c>
      <c r="E16" s="17" t="str">
        <f>B17</f>
        <v>-</v>
      </c>
      <c r="F16" s="10" t="s">
        <v>7</v>
      </c>
      <c r="G16" s="18" t="e">
        <f>H16/$C$27</f>
        <v>#DIV/0!</v>
      </c>
      <c r="H16" s="19">
        <f>$C$17</f>
        <v>0</v>
      </c>
    </row>
    <row r="17" spans="2:8" x14ac:dyDescent="0.25">
      <c r="B17" s="44" t="s">
        <v>6</v>
      </c>
      <c r="C17" s="43">
        <v>0</v>
      </c>
      <c r="E17" s="21"/>
      <c r="F17" s="10" t="s">
        <v>8</v>
      </c>
      <c r="G17" s="22" t="e">
        <f>H17/$C$27</f>
        <v>#DIV/0!</v>
      </c>
      <c r="H17" s="23" t="e">
        <f>(($C$11/9)-($C$25/12))*H16/($C$11/9)</f>
        <v>#DIV/0!</v>
      </c>
    </row>
    <row r="18" spans="2:8" x14ac:dyDescent="0.25">
      <c r="B18" s="44" t="s">
        <v>6</v>
      </c>
      <c r="C18" s="43">
        <v>0</v>
      </c>
      <c r="E18" s="25"/>
      <c r="F18" s="26" t="s">
        <v>30</v>
      </c>
      <c r="G18" s="27" t="e">
        <f>G16+G17</f>
        <v>#DIV/0!</v>
      </c>
      <c r="H18" s="28" t="e">
        <f>H16-H17</f>
        <v>#DIV/0!</v>
      </c>
    </row>
    <row r="19" spans="2:8" x14ac:dyDescent="0.25">
      <c r="B19" s="45" t="s">
        <v>6</v>
      </c>
      <c r="C19" s="43">
        <v>0</v>
      </c>
      <c r="E19" s="30" t="str">
        <f>B18</f>
        <v>-</v>
      </c>
      <c r="F19" s="31" t="s">
        <v>7</v>
      </c>
      <c r="G19" s="32" t="e">
        <f>H19/$C$27</f>
        <v>#DIV/0!</v>
      </c>
      <c r="H19" s="33">
        <f>$C$18</f>
        <v>0</v>
      </c>
    </row>
    <row r="20" spans="2:8" x14ac:dyDescent="0.25">
      <c r="B20" s="45" t="s">
        <v>6</v>
      </c>
      <c r="C20" s="43">
        <v>0</v>
      </c>
      <c r="E20" s="36"/>
      <c r="F20" s="31" t="s">
        <v>8</v>
      </c>
      <c r="G20" s="32" t="e">
        <f>H20/$C$27</f>
        <v>#DIV/0!</v>
      </c>
      <c r="H20" s="33" t="e">
        <f>(($C$11/9)-($C$25/12))*H19/($C$11/9)</f>
        <v>#DIV/0!</v>
      </c>
    </row>
    <row r="21" spans="2:8" x14ac:dyDescent="0.25">
      <c r="B21" s="45" t="s">
        <v>6</v>
      </c>
      <c r="C21" s="43">
        <v>0</v>
      </c>
      <c r="E21" s="39"/>
      <c r="F21" s="40" t="s">
        <v>30</v>
      </c>
      <c r="G21" s="41" t="e">
        <f>G19+G20</f>
        <v>#DIV/0!</v>
      </c>
      <c r="H21" s="42" t="e">
        <f>H19-H20</f>
        <v>#DIV/0!</v>
      </c>
    </row>
    <row r="22" spans="2:8" ht="15.75" thickBot="1" x14ac:dyDescent="0.3">
      <c r="B22" s="46" t="s">
        <v>6</v>
      </c>
      <c r="C22" s="47">
        <v>0</v>
      </c>
      <c r="E22" s="17" t="str">
        <f>B19</f>
        <v>-</v>
      </c>
      <c r="F22" s="10" t="s">
        <v>7</v>
      </c>
      <c r="G22" s="18" t="e">
        <f>H22/$C$27</f>
        <v>#DIV/0!</v>
      </c>
      <c r="H22" s="19">
        <f>$C$19</f>
        <v>0</v>
      </c>
    </row>
    <row r="23" spans="2:8" ht="15.75" thickBot="1" x14ac:dyDescent="0.3">
      <c r="E23" s="21"/>
      <c r="F23" s="10" t="s">
        <v>8</v>
      </c>
      <c r="G23" s="22" t="e">
        <f>H23/$C$27</f>
        <v>#DIV/0!</v>
      </c>
      <c r="H23" s="23" t="e">
        <f>(($C$11/9)-($C$25/12))*H22/($C$11/9)</f>
        <v>#DIV/0!</v>
      </c>
    </row>
    <row r="24" spans="2:8" ht="15.75" thickBot="1" x14ac:dyDescent="0.3">
      <c r="B24" s="48" t="s">
        <v>15</v>
      </c>
      <c r="C24" s="49"/>
      <c r="E24" s="25"/>
      <c r="F24" s="26" t="s">
        <v>30</v>
      </c>
      <c r="G24" s="27" t="e">
        <f>G22+G23</f>
        <v>#DIV/0!</v>
      </c>
      <c r="H24" s="28" t="e">
        <f>H22-H23</f>
        <v>#DIV/0!</v>
      </c>
    </row>
    <row r="25" spans="2:8" x14ac:dyDescent="0.25">
      <c r="B25" s="50" t="s">
        <v>20</v>
      </c>
      <c r="C25" s="51">
        <v>221900</v>
      </c>
      <c r="E25" s="30" t="str">
        <f>B20</f>
        <v>-</v>
      </c>
      <c r="F25" s="31" t="s">
        <v>7</v>
      </c>
      <c r="G25" s="32" t="e">
        <f>H25/$C$27</f>
        <v>#DIV/0!</v>
      </c>
      <c r="H25" s="33">
        <f>$C$20</f>
        <v>0</v>
      </c>
    </row>
    <row r="26" spans="2:8" x14ac:dyDescent="0.25">
      <c r="B26" s="15"/>
      <c r="C26" s="51"/>
      <c r="E26" s="36"/>
      <c r="F26" s="31" t="s">
        <v>8</v>
      </c>
      <c r="G26" s="32" t="e">
        <f>H26/$C$27</f>
        <v>#DIV/0!</v>
      </c>
      <c r="H26" s="33" t="e">
        <f>(($C$11/9)-($C$25/12))*H25/($C$11/9)</f>
        <v>#DIV/0!</v>
      </c>
    </row>
    <row r="27" spans="2:8" x14ac:dyDescent="0.25">
      <c r="B27" s="15" t="s">
        <v>14</v>
      </c>
      <c r="C27" s="51">
        <f>C11*C13</f>
        <v>0</v>
      </c>
      <c r="E27" s="39"/>
      <c r="F27" s="40" t="s">
        <v>30</v>
      </c>
      <c r="G27" s="41" t="e">
        <f>G25+G26</f>
        <v>#DIV/0!</v>
      </c>
      <c r="H27" s="42" t="e">
        <f>H25-H26</f>
        <v>#DIV/0!</v>
      </c>
    </row>
    <row r="28" spans="2:8" x14ac:dyDescent="0.25">
      <c r="B28" s="15"/>
      <c r="C28" s="51"/>
      <c r="E28" s="17" t="str">
        <f>B21</f>
        <v>-</v>
      </c>
      <c r="F28" s="10" t="s">
        <v>7</v>
      </c>
      <c r="G28" s="18" t="e">
        <f>H28/$C$27</f>
        <v>#DIV/0!</v>
      </c>
      <c r="H28" s="19">
        <f>$C$21</f>
        <v>0</v>
      </c>
    </row>
    <row r="29" spans="2:8" ht="15.75" thickBot="1" x14ac:dyDescent="0.3">
      <c r="B29" s="34" t="s">
        <v>16</v>
      </c>
      <c r="C29" s="52">
        <f>C25*(IF(C12="F",1,0.75))*C13</f>
        <v>166425</v>
      </c>
      <c r="E29" s="21"/>
      <c r="F29" s="10" t="s">
        <v>8</v>
      </c>
      <c r="G29" s="22" t="e">
        <f>H29/$C$27</f>
        <v>#DIV/0!</v>
      </c>
      <c r="H29" s="23" t="e">
        <f>(($C$11/9)-($C$25/12))*H28/($C$11/9)</f>
        <v>#DIV/0!</v>
      </c>
    </row>
    <row r="30" spans="2:8" x14ac:dyDescent="0.25">
      <c r="E30" s="25"/>
      <c r="F30" s="26" t="s">
        <v>30</v>
      </c>
      <c r="G30" s="27" t="e">
        <f>G28+G29</f>
        <v>#DIV/0!</v>
      </c>
      <c r="H30" s="28" t="e">
        <f>H28-H29</f>
        <v>#DIV/0!</v>
      </c>
    </row>
    <row r="31" spans="2:8" x14ac:dyDescent="0.25">
      <c r="E31" s="30" t="str">
        <f>B22</f>
        <v>-</v>
      </c>
      <c r="F31" s="31" t="s">
        <v>7</v>
      </c>
      <c r="G31" s="32" t="e">
        <f>H31/$C$27</f>
        <v>#DIV/0!</v>
      </c>
      <c r="H31" s="33">
        <f>$C$22</f>
        <v>0</v>
      </c>
    </row>
    <row r="32" spans="2:8" x14ac:dyDescent="0.25">
      <c r="E32" s="36"/>
      <c r="F32" s="31" t="s">
        <v>8</v>
      </c>
      <c r="G32" s="32" t="e">
        <f>H32/$C$27</f>
        <v>#DIV/0!</v>
      </c>
      <c r="H32" s="33" t="e">
        <f>(($C$11/9)-($C$25/12))*H31/($C$11/9)</f>
        <v>#DIV/0!</v>
      </c>
    </row>
    <row r="33" spans="2:8" ht="15.75" thickBot="1" x14ac:dyDescent="0.3">
      <c r="E33" s="53"/>
      <c r="F33" s="54" t="s">
        <v>30</v>
      </c>
      <c r="G33" s="55" t="e">
        <f>G31+G32</f>
        <v>#DIV/0!</v>
      </c>
      <c r="H33" s="56" t="e">
        <f>H31-H32</f>
        <v>#DIV/0!</v>
      </c>
    </row>
    <row r="35" spans="2:8" x14ac:dyDescent="0.25">
      <c r="B35" s="1" t="s">
        <v>4</v>
      </c>
    </row>
    <row r="36" spans="2:8" ht="15" customHeight="1" x14ac:dyDescent="0.25">
      <c r="B36" s="63" t="s">
        <v>24</v>
      </c>
      <c r="C36" s="63"/>
      <c r="D36" s="63"/>
      <c r="E36" s="63"/>
      <c r="F36" s="63"/>
      <c r="G36" s="63"/>
      <c r="H36" s="63"/>
    </row>
    <row r="37" spans="2:8" x14ac:dyDescent="0.25">
      <c r="B37" s="63"/>
      <c r="C37" s="63"/>
      <c r="D37" s="63"/>
      <c r="E37" s="63"/>
      <c r="F37" s="63"/>
      <c r="G37" s="63"/>
      <c r="H37" s="63"/>
    </row>
    <row r="38" spans="2:8" x14ac:dyDescent="0.25">
      <c r="B38" s="63"/>
      <c r="C38" s="63"/>
      <c r="D38" s="63"/>
      <c r="E38" s="63"/>
      <c r="F38" s="63"/>
      <c r="G38" s="63"/>
      <c r="H38" s="63"/>
    </row>
    <row r="39" spans="2:8" x14ac:dyDescent="0.25">
      <c r="B39" s="63"/>
      <c r="C39" s="63"/>
      <c r="D39" s="63"/>
      <c r="E39" s="63"/>
      <c r="F39" s="63"/>
      <c r="G39" s="63"/>
      <c r="H39" s="63"/>
    </row>
    <row r="40" spans="2:8" x14ac:dyDescent="0.25">
      <c r="B40" s="63"/>
      <c r="C40" s="63"/>
      <c r="D40" s="63"/>
      <c r="E40" s="63"/>
      <c r="F40" s="63"/>
      <c r="G40" s="63"/>
      <c r="H40" s="63"/>
    </row>
    <row r="41" spans="2:8" x14ac:dyDescent="0.25">
      <c r="B41" s="63"/>
      <c r="C41" s="63"/>
      <c r="D41" s="63"/>
      <c r="E41" s="63"/>
      <c r="F41" s="63"/>
      <c r="G41" s="63"/>
      <c r="H41" s="63"/>
    </row>
    <row r="43" spans="2:8" x14ac:dyDescent="0.25">
      <c r="B43" s="10" t="s">
        <v>12</v>
      </c>
    </row>
  </sheetData>
  <sheetProtection selectLockedCells="1" selectUnlockedCells="1"/>
  <mergeCells count="2">
    <mergeCell ref="B36:H41"/>
    <mergeCell ref="E9:F9"/>
  </mergeCells>
  <pageMargins left="0.7" right="0.7" top="0.75" bottom="0.75" header="0.3" footer="0.3"/>
  <pageSetup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CE4B7-DB02-4AF1-835B-8C214150F7C0}">
  <sheetPr>
    <pageSetUpPr fitToPage="1"/>
  </sheetPr>
  <dimension ref="B1:M43"/>
  <sheetViews>
    <sheetView workbookViewId="0"/>
  </sheetViews>
  <sheetFormatPr defaultColWidth="9.140625" defaultRowHeight="15" x14ac:dyDescent="0.25"/>
  <cols>
    <col min="1" max="1" width="5.42578125" style="3" customWidth="1"/>
    <col min="2" max="2" width="45" style="3" customWidth="1"/>
    <col min="3" max="3" width="15.5703125" style="2" customWidth="1"/>
    <col min="4" max="4" width="3.5703125" style="3" customWidth="1"/>
    <col min="5" max="6" width="20.5703125" style="3" customWidth="1"/>
    <col min="7" max="7" width="13.7109375" style="4" hidden="1" customWidth="1"/>
    <col min="8" max="8" width="15.7109375" style="4" customWidth="1"/>
    <col min="9" max="9" width="9.140625" style="3"/>
    <col min="10" max="18" width="9.140625" style="3" customWidth="1"/>
    <col min="19" max="16384" width="9.140625" style="3"/>
  </cols>
  <sheetData>
    <row r="1" spans="2:10" x14ac:dyDescent="0.25">
      <c r="B1" s="1" t="s">
        <v>21</v>
      </c>
      <c r="H1" s="5" t="s">
        <v>23</v>
      </c>
    </row>
    <row r="2" spans="2:10" x14ac:dyDescent="0.25">
      <c r="B2" s="1" t="s">
        <v>31</v>
      </c>
    </row>
    <row r="3" spans="2:10" x14ac:dyDescent="0.25">
      <c r="B3" s="1"/>
    </row>
    <row r="4" spans="2:10" x14ac:dyDescent="0.25">
      <c r="B4" s="6" t="s">
        <v>5</v>
      </c>
    </row>
    <row r="5" spans="2:10" ht="15" customHeight="1" x14ac:dyDescent="0.25">
      <c r="B5" s="7" t="s">
        <v>19</v>
      </c>
      <c r="D5" s="8"/>
      <c r="E5" s="8"/>
      <c r="F5" s="8"/>
      <c r="G5" s="9"/>
      <c r="H5" s="9"/>
    </row>
    <row r="6" spans="2:10" ht="15" customHeight="1" x14ac:dyDescent="0.25">
      <c r="B6" s="10" t="s">
        <v>27</v>
      </c>
      <c r="D6" s="8"/>
      <c r="E6" s="8"/>
      <c r="F6" s="8"/>
      <c r="G6" s="9"/>
      <c r="H6" s="9"/>
    </row>
    <row r="7" spans="2:10" x14ac:dyDescent="0.25">
      <c r="B7" s="10" t="s">
        <v>26</v>
      </c>
      <c r="C7" s="3"/>
      <c r="D7" s="10"/>
      <c r="E7" s="10"/>
      <c r="F7" s="10"/>
    </row>
    <row r="8" spans="2:10" ht="15.75" thickBot="1" x14ac:dyDescent="0.3">
      <c r="B8" s="1"/>
      <c r="D8" s="10"/>
      <c r="E8" s="10"/>
      <c r="F8" s="10"/>
    </row>
    <row r="9" spans="2:10" ht="30" customHeight="1" thickBot="1" x14ac:dyDescent="0.3">
      <c r="B9" s="11" t="s">
        <v>11</v>
      </c>
      <c r="C9" s="12"/>
      <c r="E9" s="64" t="s">
        <v>28</v>
      </c>
      <c r="F9" s="65"/>
      <c r="G9" s="13" t="s">
        <v>13</v>
      </c>
      <c r="H9" s="14" t="s">
        <v>18</v>
      </c>
    </row>
    <row r="10" spans="2:10" x14ac:dyDescent="0.25">
      <c r="B10" s="15" t="s">
        <v>25</v>
      </c>
      <c r="C10" s="16" t="s">
        <v>6</v>
      </c>
      <c r="E10" s="17" t="str">
        <f>B15</f>
        <v>-</v>
      </c>
      <c r="F10" s="10" t="s">
        <v>29</v>
      </c>
      <c r="G10" s="18" t="e">
        <f>H10/$C$27</f>
        <v>#DIV/0!</v>
      </c>
      <c r="H10" s="19">
        <f>$C$15</f>
        <v>0</v>
      </c>
    </row>
    <row r="11" spans="2:10" x14ac:dyDescent="0.25">
      <c r="B11" s="15" t="s">
        <v>9</v>
      </c>
      <c r="C11" s="20">
        <v>0</v>
      </c>
      <c r="E11" s="21"/>
      <c r="F11" s="10" t="s">
        <v>8</v>
      </c>
      <c r="G11" s="22" t="e">
        <f>H11/$C$27</f>
        <v>#DIV/0!</v>
      </c>
      <c r="H11" s="23" t="e">
        <f>(($C$11/12)-($C$25/12))*H10/($C$11/12)</f>
        <v>#DIV/0!</v>
      </c>
      <c r="J11" s="57"/>
    </row>
    <row r="12" spans="2:10" x14ac:dyDescent="0.25">
      <c r="B12" s="15" t="s">
        <v>33</v>
      </c>
      <c r="C12" s="66" t="s">
        <v>1</v>
      </c>
      <c r="E12" s="25"/>
      <c r="F12" s="26" t="s">
        <v>30</v>
      </c>
      <c r="G12" s="58" t="e">
        <f>G10+G11</f>
        <v>#DIV/0!</v>
      </c>
      <c r="H12" s="28" t="e">
        <f>H10-H11</f>
        <v>#DIV/0!</v>
      </c>
      <c r="J12" s="24"/>
    </row>
    <row r="13" spans="2:10" x14ac:dyDescent="0.25">
      <c r="B13" s="15" t="s">
        <v>10</v>
      </c>
      <c r="C13" s="29">
        <v>1</v>
      </c>
      <c r="E13" s="30" t="str">
        <f>B16</f>
        <v>-</v>
      </c>
      <c r="F13" s="31" t="s">
        <v>7</v>
      </c>
      <c r="G13" s="32" t="e">
        <f>H13/$C$27</f>
        <v>#DIV/0!</v>
      </c>
      <c r="H13" s="33">
        <f>$C$16</f>
        <v>0</v>
      </c>
    </row>
    <row r="14" spans="2:10" ht="15.75" thickBot="1" x14ac:dyDescent="0.3">
      <c r="B14" s="34" t="s">
        <v>17</v>
      </c>
      <c r="C14" s="35"/>
      <c r="E14" s="36"/>
      <c r="F14" s="31" t="s">
        <v>8</v>
      </c>
      <c r="G14" s="32" t="e">
        <f>H14/$C$27</f>
        <v>#DIV/0!</v>
      </c>
      <c r="H14" s="33" t="e">
        <f>(($C$11/12)-($C$25/12))*H13/($C$11/12)</f>
        <v>#DIV/0!</v>
      </c>
    </row>
    <row r="15" spans="2:10" x14ac:dyDescent="0.25">
      <c r="B15" s="37" t="s">
        <v>6</v>
      </c>
      <c r="C15" s="59">
        <v>0</v>
      </c>
      <c r="E15" s="39"/>
      <c r="F15" s="40" t="s">
        <v>30</v>
      </c>
      <c r="G15" s="41" t="e">
        <f>G13+G14</f>
        <v>#DIV/0!</v>
      </c>
      <c r="H15" s="42" t="e">
        <f>H13-H14</f>
        <v>#DIV/0!</v>
      </c>
      <c r="J15" s="24"/>
    </row>
    <row r="16" spans="2:10" x14ac:dyDescent="0.25">
      <c r="B16" s="37" t="s">
        <v>6</v>
      </c>
      <c r="C16" s="60">
        <v>0</v>
      </c>
      <c r="E16" s="17" t="str">
        <f>B17</f>
        <v>-</v>
      </c>
      <c r="F16" s="10" t="s">
        <v>7</v>
      </c>
      <c r="G16" s="18" t="e">
        <f>H16/$C$27</f>
        <v>#DIV/0!</v>
      </c>
      <c r="H16" s="19">
        <f>$C$17</f>
        <v>0</v>
      </c>
      <c r="J16" s="24"/>
    </row>
    <row r="17" spans="2:13" x14ac:dyDescent="0.25">
      <c r="B17" s="37" t="s">
        <v>6</v>
      </c>
      <c r="C17" s="60">
        <v>0</v>
      </c>
      <c r="E17" s="21"/>
      <c r="F17" s="10" t="s">
        <v>8</v>
      </c>
      <c r="G17" s="22" t="e">
        <f>H17/$C$27</f>
        <v>#DIV/0!</v>
      </c>
      <c r="H17" s="23" t="e">
        <f>(($C$11/12)-($C$25/12))*H16/($C$11/12)</f>
        <v>#DIV/0!</v>
      </c>
      <c r="J17" s="24"/>
    </row>
    <row r="18" spans="2:13" x14ac:dyDescent="0.25">
      <c r="B18" s="37" t="s">
        <v>6</v>
      </c>
      <c r="C18" s="60">
        <v>0</v>
      </c>
      <c r="E18" s="25"/>
      <c r="F18" s="26" t="s">
        <v>30</v>
      </c>
      <c r="G18" s="27" t="e">
        <f>G16+G17</f>
        <v>#DIV/0!</v>
      </c>
      <c r="H18" s="28" t="e">
        <f>H16-H17</f>
        <v>#DIV/0!</v>
      </c>
    </row>
    <row r="19" spans="2:13" x14ac:dyDescent="0.25">
      <c r="B19" s="37" t="s">
        <v>6</v>
      </c>
      <c r="C19" s="60">
        <v>0</v>
      </c>
      <c r="E19" s="30" t="str">
        <f>B18</f>
        <v>-</v>
      </c>
      <c r="F19" s="31" t="s">
        <v>7</v>
      </c>
      <c r="G19" s="32" t="e">
        <f>H19/$C$27</f>
        <v>#DIV/0!</v>
      </c>
      <c r="H19" s="33">
        <f>$C$18</f>
        <v>0</v>
      </c>
    </row>
    <row r="20" spans="2:13" x14ac:dyDescent="0.25">
      <c r="B20" s="37" t="s">
        <v>6</v>
      </c>
      <c r="C20" s="60">
        <v>0</v>
      </c>
      <c r="E20" s="36"/>
      <c r="F20" s="31" t="s">
        <v>8</v>
      </c>
      <c r="G20" s="32" t="e">
        <f>H20/$C$27</f>
        <v>#DIV/0!</v>
      </c>
      <c r="H20" s="33" t="e">
        <f>(($C$11/12)-($C$25/12))*H19/($C$11/12)</f>
        <v>#DIV/0!</v>
      </c>
    </row>
    <row r="21" spans="2:13" x14ac:dyDescent="0.25">
      <c r="B21" s="37" t="s">
        <v>6</v>
      </c>
      <c r="C21" s="60">
        <v>0</v>
      </c>
      <c r="E21" s="39"/>
      <c r="F21" s="40" t="s">
        <v>30</v>
      </c>
      <c r="G21" s="41" t="e">
        <f>G19+G20</f>
        <v>#DIV/0!</v>
      </c>
      <c r="H21" s="42" t="e">
        <f>H19-H20</f>
        <v>#DIV/0!</v>
      </c>
    </row>
    <row r="22" spans="2:13" ht="15.75" thickBot="1" x14ac:dyDescent="0.3">
      <c r="B22" s="61" t="s">
        <v>6</v>
      </c>
      <c r="C22" s="62">
        <v>0</v>
      </c>
      <c r="E22" s="17" t="str">
        <f>B19</f>
        <v>-</v>
      </c>
      <c r="F22" s="10" t="s">
        <v>7</v>
      </c>
      <c r="G22" s="18" t="e">
        <f>H22/$C$27</f>
        <v>#DIV/0!</v>
      </c>
      <c r="H22" s="19">
        <f>$C$19</f>
        <v>0</v>
      </c>
    </row>
    <row r="23" spans="2:13" ht="15.75" thickBot="1" x14ac:dyDescent="0.3">
      <c r="E23" s="21"/>
      <c r="F23" s="10" t="s">
        <v>8</v>
      </c>
      <c r="G23" s="22" t="e">
        <f>H23/$C$27</f>
        <v>#DIV/0!</v>
      </c>
      <c r="H23" s="23" t="e">
        <f>(($C$11/12)-($C$25/12))*H22/($C$11/12)</f>
        <v>#DIV/0!</v>
      </c>
    </row>
    <row r="24" spans="2:13" ht="15.75" thickBot="1" x14ac:dyDescent="0.3">
      <c r="B24" s="48" t="s">
        <v>15</v>
      </c>
      <c r="C24" s="49"/>
      <c r="E24" s="25"/>
      <c r="F24" s="26" t="s">
        <v>30</v>
      </c>
      <c r="G24" s="27" t="e">
        <f>G22+G23</f>
        <v>#DIV/0!</v>
      </c>
      <c r="H24" s="28" t="e">
        <f>H22-H23</f>
        <v>#DIV/0!</v>
      </c>
    </row>
    <row r="25" spans="2:13" x14ac:dyDescent="0.25">
      <c r="B25" s="50" t="s">
        <v>20</v>
      </c>
      <c r="C25" s="51">
        <v>221900</v>
      </c>
      <c r="E25" s="30" t="str">
        <f>B20</f>
        <v>-</v>
      </c>
      <c r="F25" s="31" t="s">
        <v>7</v>
      </c>
      <c r="G25" s="32" t="e">
        <f>H25/$C$27</f>
        <v>#DIV/0!</v>
      </c>
      <c r="H25" s="33">
        <f>$C$20</f>
        <v>0</v>
      </c>
      <c r="J25" s="24"/>
      <c r="K25" s="24"/>
      <c r="L25" s="24"/>
    </row>
    <row r="26" spans="2:13" x14ac:dyDescent="0.25">
      <c r="B26" s="15"/>
      <c r="C26" s="51"/>
      <c r="E26" s="36"/>
      <c r="F26" s="31" t="s">
        <v>8</v>
      </c>
      <c r="G26" s="32" t="e">
        <f>H26/$C$27</f>
        <v>#DIV/0!</v>
      </c>
      <c r="H26" s="33" t="e">
        <f>(($C$11/12)-($C$25/12))*H25/($C$11/12)</f>
        <v>#DIV/0!</v>
      </c>
      <c r="M26" s="24"/>
    </row>
    <row r="27" spans="2:13" x14ac:dyDescent="0.25">
      <c r="B27" s="15" t="s">
        <v>14</v>
      </c>
      <c r="C27" s="51">
        <f>C11*C13</f>
        <v>0</v>
      </c>
      <c r="E27" s="39"/>
      <c r="F27" s="40" t="s">
        <v>30</v>
      </c>
      <c r="G27" s="41" t="e">
        <f>G25+G26</f>
        <v>#DIV/0!</v>
      </c>
      <c r="H27" s="42" t="e">
        <f>H25-H26</f>
        <v>#DIV/0!</v>
      </c>
    </row>
    <row r="28" spans="2:13" x14ac:dyDescent="0.25">
      <c r="B28" s="15"/>
      <c r="C28" s="51"/>
      <c r="E28" s="17" t="str">
        <f>B21</f>
        <v>-</v>
      </c>
      <c r="F28" s="10" t="s">
        <v>7</v>
      </c>
      <c r="G28" s="18" t="e">
        <f>H28/$C$27</f>
        <v>#DIV/0!</v>
      </c>
      <c r="H28" s="19">
        <f>$C$21</f>
        <v>0</v>
      </c>
    </row>
    <row r="29" spans="2:13" ht="15.75" thickBot="1" x14ac:dyDescent="0.3">
      <c r="B29" s="34" t="s">
        <v>16</v>
      </c>
      <c r="C29" s="52">
        <f>C25*(IF(C12="F",1,0.75))*C13</f>
        <v>221900</v>
      </c>
      <c r="E29" s="21"/>
      <c r="F29" s="10" t="s">
        <v>8</v>
      </c>
      <c r="G29" s="22" t="e">
        <f>H29/$C$27</f>
        <v>#DIV/0!</v>
      </c>
      <c r="H29" s="23" t="e">
        <f>(($C$11/12)-($C$25/12))*H28/($C$11/12)</f>
        <v>#DIV/0!</v>
      </c>
    </row>
    <row r="30" spans="2:13" x14ac:dyDescent="0.25">
      <c r="E30" s="25"/>
      <c r="F30" s="26" t="s">
        <v>30</v>
      </c>
      <c r="G30" s="27" t="e">
        <f>G28+G29</f>
        <v>#DIV/0!</v>
      </c>
      <c r="H30" s="28" t="e">
        <f>H28-H29</f>
        <v>#DIV/0!</v>
      </c>
    </row>
    <row r="31" spans="2:13" x14ac:dyDescent="0.25">
      <c r="E31" s="30" t="str">
        <f>B22</f>
        <v>-</v>
      </c>
      <c r="F31" s="31" t="s">
        <v>7</v>
      </c>
      <c r="G31" s="32" t="e">
        <f>H31/$C$27</f>
        <v>#DIV/0!</v>
      </c>
      <c r="H31" s="33">
        <f>$C$22</f>
        <v>0</v>
      </c>
    </row>
    <row r="32" spans="2:13" x14ac:dyDescent="0.25">
      <c r="E32" s="36"/>
      <c r="F32" s="31" t="s">
        <v>8</v>
      </c>
      <c r="G32" s="32" t="e">
        <f>H32/$C$27</f>
        <v>#DIV/0!</v>
      </c>
      <c r="H32" s="33" t="e">
        <f>(($C$11/12)-($C$25/12))*H31/($C$11/12)</f>
        <v>#DIV/0!</v>
      </c>
    </row>
    <row r="33" spans="2:8" ht="15.75" thickBot="1" x14ac:dyDescent="0.3">
      <c r="E33" s="53"/>
      <c r="F33" s="54" t="s">
        <v>30</v>
      </c>
      <c r="G33" s="55" t="e">
        <f>G31+G32</f>
        <v>#DIV/0!</v>
      </c>
      <c r="H33" s="56" t="e">
        <f>H31-H32</f>
        <v>#DIV/0!</v>
      </c>
    </row>
    <row r="35" spans="2:8" x14ac:dyDescent="0.25">
      <c r="B35" s="1" t="s">
        <v>4</v>
      </c>
    </row>
    <row r="36" spans="2:8" ht="15" customHeight="1" x14ac:dyDescent="0.25">
      <c r="B36" s="63" t="s">
        <v>24</v>
      </c>
      <c r="C36" s="63"/>
      <c r="D36" s="63"/>
      <c r="E36" s="63"/>
      <c r="F36" s="63"/>
      <c r="G36" s="63"/>
      <c r="H36" s="63"/>
    </row>
    <row r="37" spans="2:8" x14ac:dyDescent="0.25">
      <c r="B37" s="63"/>
      <c r="C37" s="63"/>
      <c r="D37" s="63"/>
      <c r="E37" s="63"/>
      <c r="F37" s="63"/>
      <c r="G37" s="63"/>
      <c r="H37" s="63"/>
    </row>
    <row r="38" spans="2:8" x14ac:dyDescent="0.25">
      <c r="B38" s="63"/>
      <c r="C38" s="63"/>
      <c r="D38" s="63"/>
      <c r="E38" s="63"/>
      <c r="F38" s="63"/>
      <c r="G38" s="63"/>
      <c r="H38" s="63"/>
    </row>
    <row r="39" spans="2:8" x14ac:dyDescent="0.25">
      <c r="B39" s="63"/>
      <c r="C39" s="63"/>
      <c r="D39" s="63"/>
      <c r="E39" s="63"/>
      <c r="F39" s="63"/>
      <c r="G39" s="63"/>
      <c r="H39" s="63"/>
    </row>
    <row r="40" spans="2:8" x14ac:dyDescent="0.25">
      <c r="B40" s="63"/>
      <c r="C40" s="63"/>
      <c r="D40" s="63"/>
      <c r="E40" s="63"/>
      <c r="F40" s="63"/>
      <c r="G40" s="63"/>
      <c r="H40" s="63"/>
    </row>
    <row r="41" spans="2:8" x14ac:dyDescent="0.25">
      <c r="B41" s="63"/>
      <c r="C41" s="63"/>
      <c r="D41" s="63"/>
      <c r="E41" s="63"/>
      <c r="F41" s="63"/>
      <c r="G41" s="63"/>
      <c r="H41" s="63"/>
    </row>
    <row r="43" spans="2:8" x14ac:dyDescent="0.25">
      <c r="B43" s="10" t="s">
        <v>12</v>
      </c>
    </row>
  </sheetData>
  <sheetProtection selectLockedCells="1" selectUnlockedCells="1"/>
  <mergeCells count="2">
    <mergeCell ref="B36:H41"/>
    <mergeCell ref="E9:F9"/>
  </mergeCells>
  <pageMargins left="0.7" right="0.7" top="0.75" bottom="0.75" header="0.3" footer="0.3"/>
  <pageSetup scale="7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2"/>
  <sheetViews>
    <sheetView workbookViewId="0">
      <selection activeCell="B4" sqref="B4"/>
    </sheetView>
  </sheetViews>
  <sheetFormatPr defaultRowHeight="15" x14ac:dyDescent="0.25"/>
  <sheetData>
    <row r="1" spans="1:2" x14ac:dyDescent="0.25">
      <c r="A1" t="s">
        <v>0</v>
      </c>
      <c r="B1" t="s">
        <v>2</v>
      </c>
    </row>
    <row r="2" spans="1:2" x14ac:dyDescent="0.25">
      <c r="A2" t="s">
        <v>1</v>
      </c>
      <c r="B2" t="s">
        <v>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7E3B64930052439F356FDAFC6693FE" ma:contentTypeVersion="12" ma:contentTypeDescription="Create a new document." ma:contentTypeScope="" ma:versionID="1eaf1082e863dfecf0e3ec9b33cbc1c5">
  <xsd:schema xmlns:xsd="http://www.w3.org/2001/XMLSchema" xmlns:xs="http://www.w3.org/2001/XMLSchema" xmlns:p="http://schemas.microsoft.com/office/2006/metadata/properties" xmlns:ns1="http://schemas.microsoft.com/sharepoint/v3" xmlns:ns3="a4a1131a-585c-4822-a6ee-5658b632d6e1" targetNamespace="http://schemas.microsoft.com/office/2006/metadata/properties" ma:root="true" ma:fieldsID="acead6add3f32765d381af9da34223bc" ns1:_="" ns3:_="">
    <xsd:import namespace="http://schemas.microsoft.com/sharepoint/v3"/>
    <xsd:import namespace="a4a1131a-585c-4822-a6ee-5658b632d6e1"/>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1:_ip_UnifiedCompliancePolicyProperties" minOccurs="0"/>
                <xsd:element ref="ns1:_ip_UnifiedCompliancePolicyUIAc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a1131a-585c-4822-a6ee-5658b632d6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13FFFB-4165-42D8-9C47-28FEF32A0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a1131a-585c-4822-a6ee-5658b632d6e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2F505B-A37C-4D59-8080-D2CD8BF5277A}">
  <ds:schemaRefs>
    <ds:schemaRef ds:uri="http://schemas.microsoft.com/office/2006/metadata/properties"/>
    <ds:schemaRef ds:uri="http://schemas.microsoft.com/office/infopath/2007/PartnerControls"/>
    <ds:schemaRef ds:uri="http://schemas.microsoft.com/sharepoint/v3"/>
  </ds:schemaRefs>
</ds:datastoreItem>
</file>

<file path=customXml/itemProps3.xml><?xml version="1.0" encoding="utf-8"?>
<ds:datastoreItem xmlns:ds="http://schemas.openxmlformats.org/officeDocument/2006/customXml" ds:itemID="{D5E39636-03D3-441C-8CD0-12124E43600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9 Month</vt:lpstr>
      <vt:lpstr>12 Month</vt:lpstr>
      <vt:lpstr>values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dc:creator>
  <cp:lastModifiedBy>Smith, Donald E.</cp:lastModifiedBy>
  <cp:lastPrinted>2016-01-05T15:56:37Z</cp:lastPrinted>
  <dcterms:created xsi:type="dcterms:W3CDTF">2012-10-15T16:55:35Z</dcterms:created>
  <dcterms:modified xsi:type="dcterms:W3CDTF">2024-05-08T22:03:45Z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0x010100317E3B64930052439F356FDAFC6693FE</vt:lpwstr>
  </property>
</Properties>
</file>